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thletics, Kinesiology, and Health Education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Course'!$A$1:$H$65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5" i="1" l="1"/>
  <c r="G65" i="1" s="1"/>
  <c r="D65" i="1"/>
  <c r="C65" i="1"/>
  <c r="F59" i="1"/>
  <c r="D59" i="1"/>
  <c r="C59" i="1"/>
  <c r="E59" i="1" l="1"/>
  <c r="E65" i="1"/>
  <c r="G59"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29" i="3" l="1"/>
  <c r="G29" i="3"/>
  <c r="E41" i="3"/>
  <c r="E51" i="9"/>
  <c r="G53" i="1"/>
  <c r="G23" i="1"/>
  <c r="G17" i="1"/>
  <c r="E41" i="1"/>
  <c r="K51" i="9"/>
  <c r="S45" i="9"/>
  <c r="M57" i="9"/>
  <c r="E8" i="7"/>
  <c r="G51" i="9"/>
  <c r="K57" i="9"/>
  <c r="Q45" i="9"/>
  <c r="M51" i="9"/>
  <c r="E45" i="9"/>
  <c r="E59" i="3"/>
  <c r="G41" i="3"/>
  <c r="G22"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1" i="2" s="1"/>
  <c r="E30" i="2"/>
  <c r="E29" i="2"/>
  <c r="E28" i="2"/>
  <c r="E27" i="2"/>
  <c r="E23" i="2"/>
  <c r="E21" i="2"/>
  <c r="E20" i="2"/>
  <c r="E22" i="2"/>
  <c r="G17" i="2"/>
  <c r="G9" i="2"/>
  <c r="G16" i="2"/>
  <c r="G15" i="2"/>
  <c r="G14" i="2"/>
  <c r="G13" i="2"/>
  <c r="G12" i="2"/>
  <c r="G11" i="2"/>
  <c r="G10" i="2"/>
  <c r="K35" i="2" l="1"/>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<sst xmlns="http://schemas.openxmlformats.org/spreadsheetml/2006/main" count="935" uniqueCount="113">
  <si>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</si>
  <si>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</si>
  <si>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</si>
  <si>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</si>
  <si>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</si>
  <si>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</si>
  <si>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</si>
  <si>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</si>
  <si>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</si>
  <si>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</si>
  <si>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</si>
  <si>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</si>
  <si>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</si>
  <si>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</si>
  <si>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</si>
  <si>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</si>
  <si>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</si>
  <si>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</si>
  <si>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</si>
  <si>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</si>
  <si>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</si>
  <si>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</si>
  <si>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</si>
  <si>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</si>
  <si>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</si>
  <si>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</si>
  <si>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</si>
  <si>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</si>
  <si>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</si>
  <si>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</si>
  <si>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</si>
  <si>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</si>
  <si>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</si>
  <si>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</si>
  <si>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</si>
  <si>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</si>
  <si>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</si>
  <si>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</si>
  <si>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</si>
  <si>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</si>
  <si>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</si>
  <si>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</si>
  <si>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</si>
  <si>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</si>
  <si>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</si>
  <si>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</si>
  <si>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</si>
  <si>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</si>
  <si>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</si>
  <si>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</si>
  <si>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</si>
  <si>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</si>
  <si>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</si>
  <si>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</si>
  <si>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</si>
  <si>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</si>
  <si>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</si>
  <si>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</si>
  <si>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</si>
  <si>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</si>
  <si>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</si>
  <si>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</si>
  <si>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</si>
  <si>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</si>
  <si>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</si>
  <si>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</si>
  <si>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</si>
  <si>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</si>
  <si>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</si>
  <si>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</si>
  <si>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</si>
  <si>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</si>
  <si>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</si>
  <si>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</si>
  <si>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</si>
  <si>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</si>
  <si>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</si>
  <si>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</si>
  <si>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</si>
  <si>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</si>
  <si>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</si>
  <si>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</si>
  <si>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</si>
  <si>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</si>
  <si>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</si>
  <si>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</si>
  <si>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</si>
  <si>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</si>
  <si>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</si>
  <si>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</si>
  <si>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</si>
  <si>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</si>
  <si>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</si>
  <si>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</si>
  <si>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</si>
  <si>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</si>
  <si>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</si>
  <si>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</si>
  <si>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Health Education</t>
  </si>
  <si>
    <t>Health Education
Success and Retention Rates by Demographics</t>
  </si>
  <si>
    <t>Health Education
Success and Retention Rates by Course</t>
  </si>
  <si>
    <t>Health Education
Success and Retention Rates by Distance Education (DE) Status</t>
  </si>
  <si>
    <t>Health Education
Success and Retention Rates by Distance Education Status and Race/Ethnicity</t>
  </si>
  <si>
    <t>Health Education
Productivity</t>
  </si>
  <si>
    <t>HED-105 : Health Education for Teachers</t>
  </si>
  <si>
    <t>HED-120 : Personal Health and Lifestyles</t>
  </si>
  <si>
    <t>HED-155 : Realities of Nutrition</t>
  </si>
  <si>
    <t>HED-158 : Nutrition for Fitness &amp; Sports</t>
  </si>
  <si>
    <t>HED-201 : Introduction to Public Health</t>
  </si>
  <si>
    <t>HED-202 : Health Professions &amp; Org</t>
  </si>
  <si>
    <t>HED-203 : Substance Abuse&amp;Public Health</t>
  </si>
  <si>
    <t>HED-204 : Health and Social Justice</t>
  </si>
  <si>
    <t>HED-251 : Healthy Lifestyle Theory &amp;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</si>
</sst>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1" fontId="0" fillId="0" borderId="1" xfId="0"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1B0000"/>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0</xdr:row>
      <xdr:rowOff>180975</xdr:rowOff>
    </xdr:from>
    <xdr:to>
      <xdr:col>9</xdr:col>
      <xdr:colOff>180449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867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2" t="s">
        <v>85</v>
      </c>
      <c r="B4" s="123"/>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2" t="s">
        <v>84</v>
      </c>
      <c r="B10" s="123"/>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2" t="s">
        <v>83</v>
      </c>
      <c r="B14" s="123"/>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63</v>
      </c>
      <c r="B2" s="126"/>
      <c r="C2" s="126"/>
      <c r="D2" s="126"/>
      <c r="E2" s="126"/>
      <c r="F2" s="126"/>
      <c r="G2" s="126"/>
      <c r="H2" s="126"/>
      <c r="I2" s="126"/>
      <c r="J2" s="126"/>
      <c r="K2" s="126"/>
      <c r="L2" s="126"/>
      <c r="M2" s="126"/>
    </row>
    <row r="3" spans="1:13" s="24" customFormat="1" ht="30" x14ac:dyDescent="0.25">
      <c r="A3" s="51" t="s">
        <v>10</v>
      </c>
      <c r="B3" s="124" t="s">
        <v>0</v>
      </c>
      <c r="C3" s="124"/>
      <c r="D3" s="124" t="s">
        <v>1</v>
      </c>
      <c r="E3" s="124"/>
      <c r="F3" s="124" t="s">
        <v>2</v>
      </c>
      <c r="G3" s="124"/>
      <c r="H3" s="124" t="s">
        <v>48</v>
      </c>
      <c r="I3" s="124"/>
      <c r="J3" s="124" t="s">
        <v>47</v>
      </c>
      <c r="K3" s="124"/>
      <c r="L3" s="50" t="s">
        <v>31</v>
      </c>
      <c r="M3" s="50" t="s">
        <v>96</v>
      </c>
    </row>
    <row r="4" spans="1:13" x14ac:dyDescent="0.25">
      <c r="A4" s="16" t="s">
        <v>11</v>
      </c>
      <c r="B4" s="111">
        <v>239</v>
      </c>
      <c r="C4" s="9">
        <f>IFERROR(B4/B$7, "--")</f>
        <v>0.65300546448087426</v>
      </c>
      <c r="D4" s="111">
        <v>303</v>
      </c>
      <c r="E4" s="9">
        <f t="shared" ref="E4:E6" si="0">IFERROR(D4/D$7, "--")</f>
        <v>0.61585365853658536</v>
      </c>
      <c r="F4" s="111">
        <v>397</v>
      </c>
      <c r="G4" s="9">
        <f t="shared" ref="G4:G6" si="1">IFERROR(F4/F$7, "--")</f>
        <v>0.64135702746365109</v>
      </c>
      <c r="H4" s="111">
        <v>392</v>
      </c>
      <c r="I4" s="9">
        <f t="shared" ref="I4:I6" si="2">IFERROR(H4/H$7, "--")</f>
        <v>0.65116279069767447</v>
      </c>
      <c r="J4" s="111">
        <v>462</v>
      </c>
      <c r="K4" s="9">
        <f t="shared" ref="K4:K6" si="3">IFERROR(J4/J$7, "--")</f>
        <v>0.63988919667590027</v>
      </c>
      <c r="L4" s="9">
        <f>IFERROR((J4-B4)/B4, "--")</f>
        <v>0.93305439330543938</v>
      </c>
      <c r="M4" s="110"/>
    </row>
    <row r="5" spans="1:13" x14ac:dyDescent="0.25">
      <c r="A5" s="16" t="s">
        <v>12</v>
      </c>
      <c r="B5" s="111">
        <v>126</v>
      </c>
      <c r="C5" s="9">
        <f t="shared" ref="C5" si="4">IFERROR(B5/B$7, "--")</f>
        <v>0.34426229508196721</v>
      </c>
      <c r="D5" s="111">
        <v>179</v>
      </c>
      <c r="E5" s="9">
        <f t="shared" si="0"/>
        <v>0.36382113821138212</v>
      </c>
      <c r="F5" s="111">
        <v>211</v>
      </c>
      <c r="G5" s="9">
        <f>IFERROR(F5/F$7, "--")</f>
        <v>0.34087237479806137</v>
      </c>
      <c r="H5" s="111">
        <v>209</v>
      </c>
      <c r="I5" s="9">
        <f t="shared" si="2"/>
        <v>0.34717607973421927</v>
      </c>
      <c r="J5" s="111">
        <v>254</v>
      </c>
      <c r="K5" s="9">
        <f t="shared" si="3"/>
        <v>0.35180055401662053</v>
      </c>
      <c r="L5" s="9">
        <f>IFERROR((J5-B5)/B5, "--")</f>
        <v>1.0158730158730158</v>
      </c>
      <c r="M5" s="110"/>
    </row>
    <row r="6" spans="1:13" x14ac:dyDescent="0.25">
      <c r="A6" s="16" t="s">
        <v>13</v>
      </c>
      <c r="B6" s="111">
        <v>1</v>
      </c>
      <c r="C6" s="9">
        <f>IFERROR(B6/B$7, "--")</f>
        <v>2.7322404371584699E-3</v>
      </c>
      <c r="D6" s="111">
        <v>10</v>
      </c>
      <c r="E6" s="9">
        <f t="shared" si="0"/>
        <v>2.032520325203252E-2</v>
      </c>
      <c r="F6" s="111">
        <v>11</v>
      </c>
      <c r="G6" s="9">
        <f t="shared" si="1"/>
        <v>1.7770597738287562E-2</v>
      </c>
      <c r="H6" s="111">
        <v>1</v>
      </c>
      <c r="I6" s="9">
        <f t="shared" si="2"/>
        <v>1.6611295681063123E-3</v>
      </c>
      <c r="J6" s="111">
        <v>6</v>
      </c>
      <c r="K6" s="9">
        <f t="shared" si="3"/>
        <v>8.3102493074792248E-3</v>
      </c>
      <c r="L6" s="9">
        <f>IFERROR((J6-B6)/B6, "--")</f>
        <v>5</v>
      </c>
      <c r="M6" s="110"/>
    </row>
    <row r="7" spans="1:13" x14ac:dyDescent="0.25">
      <c r="A7" s="100" t="s">
        <v>30</v>
      </c>
      <c r="B7" s="17">
        <f t="shared" ref="B7:K7" si="5">IFERROR(SUM(B4:B6), "--")</f>
        <v>366</v>
      </c>
      <c r="C7" s="18">
        <f t="shared" si="5"/>
        <v>0.99999999999999989</v>
      </c>
      <c r="D7" s="17">
        <f t="shared" si="5"/>
        <v>492</v>
      </c>
      <c r="E7" s="18">
        <f t="shared" si="5"/>
        <v>1</v>
      </c>
      <c r="F7" s="17">
        <f t="shared" si="5"/>
        <v>619</v>
      </c>
      <c r="G7" s="18">
        <f t="shared" si="5"/>
        <v>1</v>
      </c>
      <c r="H7" s="17">
        <f t="shared" si="5"/>
        <v>602</v>
      </c>
      <c r="I7" s="18">
        <f t="shared" si="5"/>
        <v>1</v>
      </c>
      <c r="J7" s="17">
        <f t="shared" si="5"/>
        <v>722</v>
      </c>
      <c r="K7" s="18">
        <f t="shared" si="5"/>
        <v>1</v>
      </c>
      <c r="L7" s="18">
        <f>IFERROR((J7-B7)/B7, "--")</f>
        <v>0.97267759562841527</v>
      </c>
      <c r="M7" s="110"/>
    </row>
    <row r="8" spans="1:13" s="24" customFormat="1" ht="30" x14ac:dyDescent="0.25">
      <c r="A8" s="51" t="s">
        <v>22</v>
      </c>
      <c r="B8" s="124" t="s">
        <v>0</v>
      </c>
      <c r="C8" s="124"/>
      <c r="D8" s="124" t="s">
        <v>1</v>
      </c>
      <c r="E8" s="124"/>
      <c r="F8" s="124" t="s">
        <v>2</v>
      </c>
      <c r="G8" s="124"/>
      <c r="H8" s="124" t="s">
        <v>48</v>
      </c>
      <c r="I8" s="124"/>
      <c r="J8" s="124" t="s">
        <v>47</v>
      </c>
      <c r="K8" s="124"/>
      <c r="L8" s="50" t="s">
        <v>31</v>
      </c>
      <c r="M8" s="50" t="s">
        <v>96</v>
      </c>
    </row>
    <row r="9" spans="1:13" x14ac:dyDescent="0.25">
      <c r="A9" s="16" t="s">
        <v>14</v>
      </c>
      <c r="B9" s="111">
        <v>29</v>
      </c>
      <c r="C9" s="9">
        <f t="shared" ref="C9:C17" si="6">IFERROR(B9/B$18, "--")</f>
        <v>7.9234972677595633E-2</v>
      </c>
      <c r="D9" s="111">
        <v>56</v>
      </c>
      <c r="E9" s="9">
        <f>IFERROR(D9/D$18, "--")</f>
        <v>0.11382113821138211</v>
      </c>
      <c r="F9" s="111">
        <v>54</v>
      </c>
      <c r="G9" s="9">
        <f t="shared" ref="G9:G17" si="7">IFERROR(F9/F$18, "--")</f>
        <v>8.723747980613894E-2</v>
      </c>
      <c r="H9" s="111">
        <v>64</v>
      </c>
      <c r="I9" s="9">
        <f t="shared" ref="I9:I17" si="8">IFERROR(H9/H$18, "--")</f>
        <v>0.10631229235880399</v>
      </c>
      <c r="J9" s="111">
        <v>66</v>
      </c>
      <c r="K9" s="9">
        <f t="shared" ref="K9:K17" si="9">IFERROR(J9/J$18, "--")</f>
        <v>9.141274238227147E-2</v>
      </c>
      <c r="L9" s="9">
        <f t="shared" ref="L9:L17" si="10">IFERROR((J9-B9)/B9, "--")</f>
        <v>1.2758620689655173</v>
      </c>
      <c r="M9" s="110"/>
    </row>
    <row r="10" spans="1:13" x14ac:dyDescent="0.25">
      <c r="A10" s="16" t="s">
        <v>15</v>
      </c>
      <c r="B10" s="111">
        <v>3</v>
      </c>
      <c r="C10" s="9">
        <f t="shared" si="6"/>
        <v>8.1967213114754103E-3</v>
      </c>
      <c r="D10" s="111">
        <v>2</v>
      </c>
      <c r="E10" s="9">
        <f t="shared" ref="E10:E17" si="11">IFERROR(D10/D$18, "--")</f>
        <v>4.0650406504065045E-3</v>
      </c>
      <c r="F10" s="111">
        <v>0</v>
      </c>
      <c r="G10" s="9">
        <f t="shared" si="7"/>
        <v>0</v>
      </c>
      <c r="H10" s="111">
        <v>0</v>
      </c>
      <c r="I10" s="9">
        <f t="shared" si="8"/>
        <v>0</v>
      </c>
      <c r="J10" s="111">
        <v>1</v>
      </c>
      <c r="K10" s="9">
        <f>IFERROR(J10/J$18, "--")</f>
        <v>1.3850415512465374E-3</v>
      </c>
      <c r="L10" s="9">
        <f>IFERROR((J10-B10)/B10, "--")</f>
        <v>-0.66666666666666663</v>
      </c>
      <c r="M10" s="110"/>
    </row>
    <row r="11" spans="1:13" x14ac:dyDescent="0.25">
      <c r="A11" s="16" t="s">
        <v>16</v>
      </c>
      <c r="B11" s="111">
        <v>12</v>
      </c>
      <c r="C11" s="9">
        <f t="shared" si="6"/>
        <v>3.2786885245901641E-2</v>
      </c>
      <c r="D11" s="111">
        <v>11</v>
      </c>
      <c r="E11" s="9">
        <f t="shared" si="11"/>
        <v>2.2357723577235773E-2</v>
      </c>
      <c r="F11" s="111">
        <v>16</v>
      </c>
      <c r="G11" s="9">
        <f t="shared" si="7"/>
        <v>2.5848142164781908E-2</v>
      </c>
      <c r="H11" s="111">
        <v>13</v>
      </c>
      <c r="I11" s="9">
        <f t="shared" si="8"/>
        <v>2.1594684385382059E-2</v>
      </c>
      <c r="J11" s="111">
        <v>19</v>
      </c>
      <c r="K11" s="9">
        <f t="shared" si="9"/>
        <v>2.6315789473684209E-2</v>
      </c>
      <c r="L11" s="9">
        <f t="shared" si="10"/>
        <v>0.58333333333333337</v>
      </c>
      <c r="M11" s="110"/>
    </row>
    <row r="12" spans="1:13" x14ac:dyDescent="0.25">
      <c r="A12" s="16" t="s">
        <v>17</v>
      </c>
      <c r="B12" s="111">
        <v>9</v>
      </c>
      <c r="C12" s="9">
        <f t="shared" si="6"/>
        <v>2.4590163934426229E-2</v>
      </c>
      <c r="D12" s="111">
        <v>11</v>
      </c>
      <c r="E12" s="9">
        <f t="shared" si="11"/>
        <v>2.2357723577235773E-2</v>
      </c>
      <c r="F12" s="111">
        <v>15</v>
      </c>
      <c r="G12" s="9">
        <f t="shared" si="7"/>
        <v>2.4232633279483037E-2</v>
      </c>
      <c r="H12" s="111">
        <v>15</v>
      </c>
      <c r="I12" s="9">
        <f t="shared" si="8"/>
        <v>2.4916943521594685E-2</v>
      </c>
      <c r="J12" s="111">
        <v>9</v>
      </c>
      <c r="K12" s="9">
        <f t="shared" si="9"/>
        <v>1.2465373961218837E-2</v>
      </c>
      <c r="L12" s="9">
        <f t="shared" si="10"/>
        <v>0</v>
      </c>
      <c r="M12" s="110"/>
    </row>
    <row r="13" spans="1:13" x14ac:dyDescent="0.25">
      <c r="A13" s="16" t="s">
        <v>92</v>
      </c>
      <c r="B13" s="111">
        <v>106</v>
      </c>
      <c r="C13" s="9">
        <f t="shared" si="6"/>
        <v>0.2896174863387978</v>
      </c>
      <c r="D13" s="111">
        <v>173</v>
      </c>
      <c r="E13" s="9">
        <f t="shared" si="11"/>
        <v>0.3516260162601626</v>
      </c>
      <c r="F13" s="111">
        <v>257</v>
      </c>
      <c r="G13" s="9">
        <f t="shared" si="7"/>
        <v>0.41518578352180935</v>
      </c>
      <c r="H13" s="111">
        <v>231</v>
      </c>
      <c r="I13" s="9">
        <f t="shared" si="8"/>
        <v>0.38372093023255816</v>
      </c>
      <c r="J13" s="111">
        <v>247</v>
      </c>
      <c r="K13" s="9">
        <f t="shared" si="9"/>
        <v>0.34210526315789475</v>
      </c>
      <c r="L13" s="9">
        <f t="shared" si="10"/>
        <v>1.3301886792452831</v>
      </c>
      <c r="M13" s="110"/>
    </row>
    <row r="14" spans="1:13" x14ac:dyDescent="0.25">
      <c r="A14" s="16" t="s">
        <v>18</v>
      </c>
      <c r="B14" s="111">
        <v>2</v>
      </c>
      <c r="C14" s="9">
        <f t="shared" si="6"/>
        <v>5.4644808743169399E-3</v>
      </c>
      <c r="D14" s="111">
        <v>3</v>
      </c>
      <c r="E14" s="9">
        <f t="shared" si="11"/>
        <v>6.0975609756097563E-3</v>
      </c>
      <c r="F14" s="111">
        <v>2</v>
      </c>
      <c r="G14" s="9">
        <f t="shared" si="7"/>
        <v>3.2310177705977385E-3</v>
      </c>
      <c r="H14" s="111">
        <v>2</v>
      </c>
      <c r="I14" s="9">
        <f t="shared" si="8"/>
        <v>3.3222591362126247E-3</v>
      </c>
      <c r="J14" s="111">
        <v>2</v>
      </c>
      <c r="K14" s="9">
        <f t="shared" si="9"/>
        <v>2.7700831024930748E-3</v>
      </c>
      <c r="L14" s="9">
        <f t="shared" si="10"/>
        <v>0</v>
      </c>
      <c r="M14" s="110"/>
    </row>
    <row r="15" spans="1:13" x14ac:dyDescent="0.25">
      <c r="A15" s="16" t="s">
        <v>19</v>
      </c>
      <c r="B15" s="111">
        <v>163</v>
      </c>
      <c r="C15" s="9">
        <f t="shared" si="6"/>
        <v>0.4453551912568306</v>
      </c>
      <c r="D15" s="111">
        <v>186</v>
      </c>
      <c r="E15" s="9">
        <f t="shared" si="11"/>
        <v>0.37804878048780488</v>
      </c>
      <c r="F15" s="111">
        <v>222</v>
      </c>
      <c r="G15" s="9">
        <f t="shared" si="7"/>
        <v>0.35864297253634897</v>
      </c>
      <c r="H15" s="111">
        <v>236</v>
      </c>
      <c r="I15" s="9">
        <f t="shared" si="8"/>
        <v>0.39202657807308972</v>
      </c>
      <c r="J15" s="111">
        <v>319</v>
      </c>
      <c r="K15" s="9">
        <f t="shared" si="9"/>
        <v>0.44182825484764543</v>
      </c>
      <c r="L15" s="9">
        <f t="shared" si="10"/>
        <v>0.95705521472392641</v>
      </c>
      <c r="M15" s="110"/>
    </row>
    <row r="16" spans="1:13" x14ac:dyDescent="0.25">
      <c r="A16" s="16" t="s">
        <v>20</v>
      </c>
      <c r="B16" s="111">
        <v>36</v>
      </c>
      <c r="C16" s="9">
        <f t="shared" si="6"/>
        <v>9.8360655737704916E-2</v>
      </c>
      <c r="D16" s="111">
        <v>42</v>
      </c>
      <c r="E16" s="9">
        <f t="shared" si="11"/>
        <v>8.5365853658536592E-2</v>
      </c>
      <c r="F16" s="111">
        <v>48</v>
      </c>
      <c r="G16" s="9">
        <f t="shared" si="7"/>
        <v>7.7544426494345717E-2</v>
      </c>
      <c r="H16" s="111">
        <v>39</v>
      </c>
      <c r="I16" s="9">
        <f t="shared" si="8"/>
        <v>6.4784053156146174E-2</v>
      </c>
      <c r="J16" s="111">
        <v>53</v>
      </c>
      <c r="K16" s="9">
        <f t="shared" si="9"/>
        <v>7.3407202216066489E-2</v>
      </c>
      <c r="L16" s="9">
        <f t="shared" si="10"/>
        <v>0.47222222222222221</v>
      </c>
      <c r="M16" s="110"/>
    </row>
    <row r="17" spans="1:13" x14ac:dyDescent="0.25">
      <c r="A17" s="16" t="s">
        <v>21</v>
      </c>
      <c r="B17" s="111">
        <v>6</v>
      </c>
      <c r="C17" s="9">
        <f t="shared" si="6"/>
        <v>1.6393442622950821E-2</v>
      </c>
      <c r="D17" s="111">
        <v>8</v>
      </c>
      <c r="E17" s="9">
        <f t="shared" si="11"/>
        <v>1.6260162601626018E-2</v>
      </c>
      <c r="F17" s="111">
        <v>5</v>
      </c>
      <c r="G17" s="9">
        <f t="shared" si="7"/>
        <v>8.0775444264943458E-3</v>
      </c>
      <c r="H17" s="111">
        <v>2</v>
      </c>
      <c r="I17" s="9">
        <f t="shared" si="8"/>
        <v>3.3222591362126247E-3</v>
      </c>
      <c r="J17" s="111">
        <v>6</v>
      </c>
      <c r="K17" s="9">
        <f t="shared" si="9"/>
        <v>8.3102493074792248E-3</v>
      </c>
      <c r="L17" s="9">
        <f t="shared" si="10"/>
        <v>0</v>
      </c>
      <c r="M17" s="110"/>
    </row>
    <row r="18" spans="1:13" x14ac:dyDescent="0.25">
      <c r="A18" s="100" t="s">
        <v>30</v>
      </c>
      <c r="B18" s="17">
        <f t="shared" ref="B18:K18" si="12">IFERROR(SUM(B9:B17), "--")</f>
        <v>366</v>
      </c>
      <c r="C18" s="18">
        <f t="shared" si="12"/>
        <v>1</v>
      </c>
      <c r="D18" s="17">
        <f t="shared" si="12"/>
        <v>492</v>
      </c>
      <c r="E18" s="18">
        <f t="shared" si="12"/>
        <v>0.99999999999999989</v>
      </c>
      <c r="F18" s="17">
        <f t="shared" si="12"/>
        <v>619</v>
      </c>
      <c r="G18" s="18">
        <f t="shared" si="12"/>
        <v>0.99999999999999989</v>
      </c>
      <c r="H18" s="17">
        <f t="shared" si="12"/>
        <v>602</v>
      </c>
      <c r="I18" s="18">
        <f t="shared" si="12"/>
        <v>1</v>
      </c>
      <c r="J18" s="17">
        <f t="shared" si="12"/>
        <v>722</v>
      </c>
      <c r="K18" s="18">
        <f t="shared" si="12"/>
        <v>1</v>
      </c>
      <c r="L18" s="18">
        <f>IFERROR((J18-B18)/B18, "--")</f>
        <v>0.97267759562841527</v>
      </c>
      <c r="M18" s="110"/>
    </row>
    <row r="19" spans="1:13" s="24" customFormat="1" ht="30" x14ac:dyDescent="0.25">
      <c r="A19" s="51" t="s">
        <v>5</v>
      </c>
      <c r="B19" s="124" t="s">
        <v>0</v>
      </c>
      <c r="C19" s="124"/>
      <c r="D19" s="124" t="s">
        <v>1</v>
      </c>
      <c r="E19" s="124"/>
      <c r="F19" s="124" t="s">
        <v>2</v>
      </c>
      <c r="G19" s="124"/>
      <c r="H19" s="124" t="s">
        <v>48</v>
      </c>
      <c r="I19" s="124"/>
      <c r="J19" s="124" t="s">
        <v>47</v>
      </c>
      <c r="K19" s="124"/>
      <c r="L19" s="50" t="s">
        <v>31</v>
      </c>
      <c r="M19" s="50" t="s">
        <v>96</v>
      </c>
    </row>
    <row r="20" spans="1:13" x14ac:dyDescent="0.25">
      <c r="A20" s="16" t="s">
        <v>6</v>
      </c>
      <c r="B20" s="111">
        <v>63</v>
      </c>
      <c r="C20" s="9">
        <f>IFERROR(B20/B$24, "--")</f>
        <v>0.1721311475409836</v>
      </c>
      <c r="D20" s="111">
        <v>167</v>
      </c>
      <c r="E20" s="9">
        <f t="shared" ref="E20:E23" si="13">IFERROR(D20/D$24, "--")</f>
        <v>0.33943089430894308</v>
      </c>
      <c r="F20" s="111">
        <v>273</v>
      </c>
      <c r="G20" s="9">
        <f t="shared" ref="G20:G23" si="14">IFERROR(F20/F$24, "--")</f>
        <v>0.44103392568659128</v>
      </c>
      <c r="H20" s="111">
        <v>242</v>
      </c>
      <c r="I20" s="9">
        <f t="shared" ref="I20:I23" si="15">IFERROR(H20/H$24, "--")</f>
        <v>0.4019933554817276</v>
      </c>
      <c r="J20" s="111">
        <v>235</v>
      </c>
      <c r="K20" s="9">
        <f t="shared" ref="K20:K23" si="16">IFERROR(J20/J$24, "--")</f>
        <v>0.32548476454293629</v>
      </c>
      <c r="L20" s="9">
        <f t="shared" ref="L20:L24" si="17">IFERROR((J20-B20)/B20, "--")</f>
        <v>2.7301587301587302</v>
      </c>
      <c r="M20" s="110"/>
    </row>
    <row r="21" spans="1:13" x14ac:dyDescent="0.25">
      <c r="A21" s="16" t="s">
        <v>7</v>
      </c>
      <c r="B21" s="111">
        <v>132</v>
      </c>
      <c r="C21" s="9">
        <f t="shared" ref="C21:C23" si="18">IFERROR(B21/B$24, "--")</f>
        <v>0.36065573770491804</v>
      </c>
      <c r="D21" s="111">
        <v>142</v>
      </c>
      <c r="E21" s="9">
        <f t="shared" si="13"/>
        <v>0.2886178861788618</v>
      </c>
      <c r="F21" s="111">
        <v>125</v>
      </c>
      <c r="G21" s="9">
        <f t="shared" si="14"/>
        <v>0.20193861066235863</v>
      </c>
      <c r="H21" s="111">
        <v>121</v>
      </c>
      <c r="I21" s="9">
        <f t="shared" si="15"/>
        <v>0.2009966777408638</v>
      </c>
      <c r="J21" s="111">
        <v>165</v>
      </c>
      <c r="K21" s="9">
        <f t="shared" si="16"/>
        <v>0.22853185595567868</v>
      </c>
      <c r="L21" s="9">
        <f t="shared" si="17"/>
        <v>0.25</v>
      </c>
      <c r="M21" s="110"/>
    </row>
    <row r="22" spans="1:13" x14ac:dyDescent="0.25">
      <c r="A22" s="16" t="s">
        <v>8</v>
      </c>
      <c r="B22" s="111">
        <v>107</v>
      </c>
      <c r="C22" s="9">
        <f t="shared" si="18"/>
        <v>0.29234972677595628</v>
      </c>
      <c r="D22" s="111">
        <v>123</v>
      </c>
      <c r="E22" s="9">
        <f t="shared" si="13"/>
        <v>0.25</v>
      </c>
      <c r="F22" s="111">
        <v>136</v>
      </c>
      <c r="G22" s="9">
        <f t="shared" si="14"/>
        <v>0.2197092084006462</v>
      </c>
      <c r="H22" s="111">
        <v>135</v>
      </c>
      <c r="I22" s="9">
        <f t="shared" si="15"/>
        <v>0.22425249169435216</v>
      </c>
      <c r="J22" s="111">
        <v>190</v>
      </c>
      <c r="K22" s="9">
        <f t="shared" si="16"/>
        <v>0.26315789473684209</v>
      </c>
      <c r="L22" s="9">
        <f t="shared" si="17"/>
        <v>0.77570093457943923</v>
      </c>
      <c r="M22" s="110"/>
    </row>
    <row r="23" spans="1:13" x14ac:dyDescent="0.25">
      <c r="A23" s="16" t="s">
        <v>9</v>
      </c>
      <c r="B23" s="111">
        <v>64</v>
      </c>
      <c r="C23" s="9">
        <f t="shared" si="18"/>
        <v>0.17486338797814208</v>
      </c>
      <c r="D23" s="111">
        <v>60</v>
      </c>
      <c r="E23" s="9">
        <f t="shared" si="13"/>
        <v>0.12195121951219512</v>
      </c>
      <c r="F23" s="111">
        <v>85</v>
      </c>
      <c r="G23" s="9">
        <f t="shared" si="14"/>
        <v>0.13731825525040386</v>
      </c>
      <c r="H23" s="111">
        <v>104</v>
      </c>
      <c r="I23" s="9">
        <f t="shared" si="15"/>
        <v>0.17275747508305647</v>
      </c>
      <c r="J23" s="111">
        <v>132</v>
      </c>
      <c r="K23" s="9">
        <f t="shared" si="16"/>
        <v>0.18282548476454294</v>
      </c>
      <c r="L23" s="9">
        <f t="shared" si="17"/>
        <v>1.0625</v>
      </c>
      <c r="M23" s="110"/>
    </row>
    <row r="24" spans="1:13" x14ac:dyDescent="0.25">
      <c r="A24" s="100" t="s">
        <v>30</v>
      </c>
      <c r="B24" s="17">
        <f t="shared" ref="B24:K24" si="19">IFERROR(SUM(B20:B23), "--")</f>
        <v>366</v>
      </c>
      <c r="C24" s="18">
        <f t="shared" si="19"/>
        <v>1</v>
      </c>
      <c r="D24" s="17">
        <f t="shared" si="19"/>
        <v>492</v>
      </c>
      <c r="E24" s="18">
        <f t="shared" si="19"/>
        <v>1</v>
      </c>
      <c r="F24" s="17">
        <f t="shared" si="19"/>
        <v>619</v>
      </c>
      <c r="G24" s="18">
        <f t="shared" si="19"/>
        <v>1</v>
      </c>
      <c r="H24" s="17">
        <f t="shared" si="19"/>
        <v>602</v>
      </c>
      <c r="I24" s="18">
        <f t="shared" si="19"/>
        <v>1</v>
      </c>
      <c r="J24" s="17">
        <f t="shared" si="19"/>
        <v>722</v>
      </c>
      <c r="K24" s="18">
        <f t="shared" si="19"/>
        <v>1</v>
      </c>
      <c r="L24" s="18">
        <f t="shared" si="17"/>
        <v>0.97267759562841527</v>
      </c>
      <c r="M24" s="110"/>
    </row>
    <row r="25" spans="1:13" s="24" customFormat="1" ht="30" x14ac:dyDescent="0.25">
      <c r="A25" s="51" t="s">
        <v>57</v>
      </c>
      <c r="B25" s="124" t="s">
        <v>0</v>
      </c>
      <c r="C25" s="124"/>
      <c r="D25" s="124" t="s">
        <v>1</v>
      </c>
      <c r="E25" s="124"/>
      <c r="F25" s="124" t="s">
        <v>2</v>
      </c>
      <c r="G25" s="124"/>
      <c r="H25" s="124" t="s">
        <v>48</v>
      </c>
      <c r="I25" s="124"/>
      <c r="J25" s="124" t="s">
        <v>47</v>
      </c>
      <c r="K25" s="124"/>
      <c r="L25" s="50" t="s">
        <v>31</v>
      </c>
      <c r="M25" s="50" t="s">
        <v>96</v>
      </c>
    </row>
    <row r="26" spans="1:13" x14ac:dyDescent="0.25">
      <c r="A26" s="16" t="s">
        <v>23</v>
      </c>
      <c r="B26" s="4">
        <v>164</v>
      </c>
      <c r="C26" s="9">
        <f>IFERROR(B26/B$31, "--")</f>
        <v>0.44808743169398907</v>
      </c>
      <c r="D26" s="4">
        <v>207</v>
      </c>
      <c r="E26" s="9">
        <f t="shared" ref="E26:E30" si="20">IFERROR(D26/D$31, "--")</f>
        <v>0.42073170731707316</v>
      </c>
      <c r="F26" s="7">
        <v>210</v>
      </c>
      <c r="G26" s="9">
        <f t="shared" ref="G26:G30" si="21">IFERROR(F26/F$31, "--")</f>
        <v>0.3392568659127625</v>
      </c>
      <c r="H26" s="7">
        <v>286</v>
      </c>
      <c r="I26" s="9">
        <f t="shared" ref="I26:I30" si="22">IFERROR(H26/H$31, "--")</f>
        <v>0.47508305647840532</v>
      </c>
      <c r="J26" s="7">
        <v>294</v>
      </c>
      <c r="K26" s="9">
        <f t="shared" ref="K26:K30" si="23">IFERROR(J26/J$31, "--")</f>
        <v>0.40720221606648199</v>
      </c>
      <c r="L26" s="9">
        <f t="shared" ref="L26:L31" si="24">IFERROR((J26-B26)/B26, "--")</f>
        <v>0.79268292682926833</v>
      </c>
      <c r="M26" s="110"/>
    </row>
    <row r="27" spans="1:13" x14ac:dyDescent="0.25">
      <c r="A27" s="16" t="s">
        <v>24</v>
      </c>
      <c r="B27" s="4">
        <v>65</v>
      </c>
      <c r="C27" s="9">
        <f t="shared" ref="C27:C30" si="25">IFERROR(B27/B$31, "--")</f>
        <v>0.17759562841530055</v>
      </c>
      <c r="D27" s="4">
        <v>85</v>
      </c>
      <c r="E27" s="9">
        <f t="shared" si="20"/>
        <v>0.17276422764227642</v>
      </c>
      <c r="F27" s="7">
        <v>67</v>
      </c>
      <c r="G27" s="9">
        <f t="shared" si="21"/>
        <v>0.10823909531502424</v>
      </c>
      <c r="H27" s="7">
        <v>91</v>
      </c>
      <c r="I27" s="9">
        <f t="shared" si="22"/>
        <v>0.15116279069767441</v>
      </c>
      <c r="J27" s="7">
        <v>112</v>
      </c>
      <c r="K27" s="9">
        <f t="shared" si="23"/>
        <v>0.15512465373961218</v>
      </c>
      <c r="L27" s="9">
        <f t="shared" si="24"/>
        <v>0.72307692307692306</v>
      </c>
      <c r="M27" s="110"/>
    </row>
    <row r="28" spans="1:13" x14ac:dyDescent="0.25">
      <c r="A28" s="16" t="s">
        <v>25</v>
      </c>
      <c r="B28" s="4">
        <v>63</v>
      </c>
      <c r="C28" s="9">
        <f t="shared" si="25"/>
        <v>0.1721311475409836</v>
      </c>
      <c r="D28" s="4">
        <v>74</v>
      </c>
      <c r="E28" s="9">
        <f t="shared" si="20"/>
        <v>0.15040650406504066</v>
      </c>
      <c r="F28" s="7">
        <v>111</v>
      </c>
      <c r="G28" s="9">
        <f t="shared" si="21"/>
        <v>0.17932148626817448</v>
      </c>
      <c r="H28" s="7">
        <v>107</v>
      </c>
      <c r="I28" s="9">
        <f t="shared" si="22"/>
        <v>0.17774086378737541</v>
      </c>
      <c r="J28" s="7">
        <v>174</v>
      </c>
      <c r="K28" s="9">
        <f t="shared" si="23"/>
        <v>0.24099722991689751</v>
      </c>
      <c r="L28" s="9">
        <f t="shared" si="24"/>
        <v>1.7619047619047619</v>
      </c>
      <c r="M28" s="110"/>
    </row>
    <row r="29" spans="1:13" x14ac:dyDescent="0.25">
      <c r="A29" s="16" t="s">
        <v>26</v>
      </c>
      <c r="B29" s="4">
        <v>10</v>
      </c>
      <c r="C29" s="9">
        <f t="shared" si="25"/>
        <v>2.7322404371584699E-2</v>
      </c>
      <c r="D29" s="4">
        <v>4</v>
      </c>
      <c r="E29" s="9">
        <f t="shared" si="20"/>
        <v>8.130081300813009E-3</v>
      </c>
      <c r="F29" s="7">
        <v>10</v>
      </c>
      <c r="G29" s="9">
        <f t="shared" si="21"/>
        <v>1.6155088852988692E-2</v>
      </c>
      <c r="H29" s="7">
        <v>5</v>
      </c>
      <c r="I29" s="9">
        <f t="shared" si="22"/>
        <v>8.3056478405315621E-3</v>
      </c>
      <c r="J29" s="7">
        <v>10</v>
      </c>
      <c r="K29" s="9">
        <f t="shared" si="23"/>
        <v>1.3850415512465374E-2</v>
      </c>
      <c r="L29" s="9">
        <f t="shared" si="24"/>
        <v>0</v>
      </c>
      <c r="M29" s="110"/>
    </row>
    <row r="30" spans="1:13" x14ac:dyDescent="0.25">
      <c r="A30" s="16" t="s">
        <v>27</v>
      </c>
      <c r="B30" s="4">
        <v>64</v>
      </c>
      <c r="C30" s="9">
        <f t="shared" si="25"/>
        <v>0.17486338797814208</v>
      </c>
      <c r="D30" s="4">
        <v>122</v>
      </c>
      <c r="E30" s="9">
        <f t="shared" si="20"/>
        <v>0.24796747967479674</v>
      </c>
      <c r="F30" s="7">
        <v>221</v>
      </c>
      <c r="G30" s="9">
        <f t="shared" si="21"/>
        <v>0.35702746365105009</v>
      </c>
      <c r="H30" s="7">
        <v>113</v>
      </c>
      <c r="I30" s="9">
        <f t="shared" si="22"/>
        <v>0.1877076411960133</v>
      </c>
      <c r="J30" s="7">
        <v>132</v>
      </c>
      <c r="K30" s="9">
        <f t="shared" si="23"/>
        <v>0.18282548476454294</v>
      </c>
      <c r="L30" s="9">
        <f t="shared" si="24"/>
        <v>1.0625</v>
      </c>
      <c r="M30" s="110"/>
    </row>
    <row r="31" spans="1:13" x14ac:dyDescent="0.25">
      <c r="A31" s="100" t="s">
        <v>30</v>
      </c>
      <c r="B31" s="17">
        <f t="shared" ref="B31:K31" si="26">IFERROR(SUM(B26:B30), "--")</f>
        <v>366</v>
      </c>
      <c r="C31" s="18">
        <f t="shared" si="26"/>
        <v>1</v>
      </c>
      <c r="D31" s="17">
        <f t="shared" si="26"/>
        <v>492</v>
      </c>
      <c r="E31" s="18">
        <f t="shared" si="26"/>
        <v>1</v>
      </c>
      <c r="F31" s="17">
        <f t="shared" si="26"/>
        <v>619</v>
      </c>
      <c r="G31" s="18">
        <f t="shared" si="26"/>
        <v>1</v>
      </c>
      <c r="H31" s="17">
        <f t="shared" si="26"/>
        <v>602</v>
      </c>
      <c r="I31" s="18">
        <f t="shared" si="26"/>
        <v>1</v>
      </c>
      <c r="J31" s="17">
        <f t="shared" si="26"/>
        <v>722</v>
      </c>
      <c r="K31" s="18">
        <f t="shared" si="26"/>
        <v>1</v>
      </c>
      <c r="L31" s="18">
        <f t="shared" si="24"/>
        <v>0.97267759562841527</v>
      </c>
      <c r="M31" s="110"/>
    </row>
    <row r="32" spans="1:13" s="24" customFormat="1" ht="30" x14ac:dyDescent="0.25">
      <c r="A32" s="51" t="s">
        <v>28</v>
      </c>
      <c r="B32" s="124" t="s">
        <v>0</v>
      </c>
      <c r="C32" s="124"/>
      <c r="D32" s="124" t="s">
        <v>1</v>
      </c>
      <c r="E32" s="124"/>
      <c r="F32" s="124" t="s">
        <v>2</v>
      </c>
      <c r="G32" s="124"/>
      <c r="H32" s="124" t="s">
        <v>48</v>
      </c>
      <c r="I32" s="124"/>
      <c r="J32" s="124" t="s">
        <v>47</v>
      </c>
      <c r="K32" s="124"/>
      <c r="L32" s="50" t="s">
        <v>31</v>
      </c>
      <c r="M32" s="50" t="s">
        <v>96</v>
      </c>
    </row>
    <row r="33" spans="1:14" x14ac:dyDescent="0.25">
      <c r="A33" s="16" t="s">
        <v>95</v>
      </c>
      <c r="B33" s="111">
        <v>188</v>
      </c>
      <c r="C33" s="9">
        <f>IFERROR(B33/B$35, "--")</f>
        <v>0.51366120218579236</v>
      </c>
      <c r="D33" s="111">
        <v>182</v>
      </c>
      <c r="E33" s="9">
        <f>IFERROR(D33/D$35, "--")</f>
        <v>0.36991869918699188</v>
      </c>
      <c r="F33" s="111">
        <v>317</v>
      </c>
      <c r="G33" s="9">
        <f>IFERROR(F33/F$35, "--")</f>
        <v>0.51211631663974155</v>
      </c>
      <c r="H33" s="111">
        <v>337</v>
      </c>
      <c r="I33" s="9">
        <f>IFERROR(H33/H$35, "--")</f>
        <v>0.55980066445182719</v>
      </c>
      <c r="J33" s="111">
        <v>388</v>
      </c>
      <c r="K33" s="9">
        <f>IFERROR(J33/J$35, "--")</f>
        <v>0.53739612188365649</v>
      </c>
      <c r="L33" s="9">
        <f t="shared" ref="L33:L35" si="27">IFERROR((J33-B33)/B33, "--")</f>
        <v>1.0638297872340425</v>
      </c>
      <c r="M33" s="110"/>
    </row>
    <row r="34" spans="1:14" x14ac:dyDescent="0.25">
      <c r="A34" s="16" t="s">
        <v>29</v>
      </c>
      <c r="B34" s="111">
        <v>178</v>
      </c>
      <c r="C34" s="9">
        <f>IFERROR(B34/B$35, "--")</f>
        <v>0.48633879781420764</v>
      </c>
      <c r="D34" s="111">
        <v>310</v>
      </c>
      <c r="E34" s="9">
        <f>IFERROR(D34/D$35, "--")</f>
        <v>0.63008130081300817</v>
      </c>
      <c r="F34" s="111">
        <v>302</v>
      </c>
      <c r="G34" s="9">
        <f>IFERROR(F34/F$35, "--")</f>
        <v>0.4878836833602585</v>
      </c>
      <c r="H34" s="111">
        <v>265</v>
      </c>
      <c r="I34" s="9">
        <f>IFERROR(H34/H$35, "--")</f>
        <v>0.44019933554817275</v>
      </c>
      <c r="J34" s="111">
        <v>334</v>
      </c>
      <c r="K34" s="9">
        <f>IFERROR(J34/J$35, "--")</f>
        <v>0.46260387811634351</v>
      </c>
      <c r="L34" s="9">
        <f t="shared" si="27"/>
        <v>0.8764044943820225</v>
      </c>
      <c r="M34" s="110"/>
    </row>
    <row r="35" spans="1:14" x14ac:dyDescent="0.25">
      <c r="A35" s="100" t="s">
        <v>30</v>
      </c>
      <c r="B35" s="17">
        <f t="shared" ref="B35:K35" si="28">IFERROR(SUM(B33:B34), "--")</f>
        <v>366</v>
      </c>
      <c r="C35" s="18">
        <f t="shared" si="28"/>
        <v>1</v>
      </c>
      <c r="D35" s="17">
        <f t="shared" si="28"/>
        <v>492</v>
      </c>
      <c r="E35" s="18">
        <f t="shared" si="28"/>
        <v>1</v>
      </c>
      <c r="F35" s="17">
        <f t="shared" si="28"/>
        <v>619</v>
      </c>
      <c r="G35" s="18">
        <f t="shared" si="28"/>
        <v>1</v>
      </c>
      <c r="H35" s="17">
        <f t="shared" si="28"/>
        <v>602</v>
      </c>
      <c r="I35" s="18">
        <f t="shared" si="28"/>
        <v>1</v>
      </c>
      <c r="J35" s="17">
        <f t="shared" si="28"/>
        <v>722</v>
      </c>
      <c r="K35" s="18">
        <f t="shared" si="28"/>
        <v>1</v>
      </c>
      <c r="L35" s="18">
        <f t="shared" si="27"/>
        <v>0.97267759562841527</v>
      </c>
      <c r="M35" s="110"/>
    </row>
    <row r="36" spans="1:14" x14ac:dyDescent="0.25">
      <c r="A36" s="127" t="s">
        <v>97</v>
      </c>
      <c r="B36" s="128"/>
      <c r="C36" s="128"/>
      <c r="D36" s="128"/>
      <c r="E36" s="128"/>
      <c r="F36" s="128"/>
      <c r="G36" s="128"/>
      <c r="H36" s="128"/>
      <c r="I36" s="128"/>
      <c r="J36" s="128"/>
      <c r="K36" s="128"/>
      <c r="L36" s="128"/>
      <c r="M36" s="129"/>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6" t="s">
        <v>99</v>
      </c>
      <c r="B1" s="137"/>
      <c r="C1" s="137"/>
      <c r="D1" s="137"/>
      <c r="E1" s="137"/>
      <c r="F1" s="137"/>
      <c r="G1" s="137"/>
      <c r="H1" s="137"/>
    </row>
    <row r="2" spans="1:8" ht="30" x14ac:dyDescent="0.25">
      <c r="A2" s="103" t="s">
        <v>44</v>
      </c>
      <c r="B2" s="65" t="s">
        <v>4</v>
      </c>
      <c r="C2" s="64" t="s">
        <v>51</v>
      </c>
      <c r="D2" s="64" t="s">
        <v>52</v>
      </c>
      <c r="E2" s="64" t="s">
        <v>49</v>
      </c>
      <c r="F2" s="64" t="s">
        <v>53</v>
      </c>
      <c r="G2" s="64" t="s">
        <v>3</v>
      </c>
      <c r="H2" s="64" t="s">
        <v>50</v>
      </c>
    </row>
    <row r="3" spans="1:8" ht="15" customHeight="1" x14ac:dyDescent="0.25">
      <c r="A3" s="138" t="s">
        <v>98</v>
      </c>
      <c r="B3" s="7" t="s">
        <v>0</v>
      </c>
      <c r="C3" s="7">
        <v>392</v>
      </c>
      <c r="D3" s="7">
        <v>333</v>
      </c>
      <c r="E3" s="15">
        <v>0.84948979591836737</v>
      </c>
      <c r="F3" s="7">
        <v>268</v>
      </c>
      <c r="G3" s="15">
        <v>0.68367346938775508</v>
      </c>
      <c r="H3" s="14" t="s">
        <v>32</v>
      </c>
    </row>
    <row r="4" spans="1:8" ht="15" customHeight="1" x14ac:dyDescent="0.25">
      <c r="A4" s="139"/>
      <c r="B4" s="7" t="s">
        <v>1</v>
      </c>
      <c r="C4" s="4">
        <v>399</v>
      </c>
      <c r="D4" s="4">
        <v>351</v>
      </c>
      <c r="E4" s="5">
        <v>0.87969924812030076</v>
      </c>
      <c r="F4" s="4">
        <v>285</v>
      </c>
      <c r="G4" s="5">
        <v>0.7142857142857143</v>
      </c>
      <c r="H4" s="6" t="s">
        <v>32</v>
      </c>
    </row>
    <row r="5" spans="1:8" ht="15" customHeight="1" x14ac:dyDescent="0.25">
      <c r="A5" s="139"/>
      <c r="B5" s="7" t="s">
        <v>2</v>
      </c>
      <c r="C5" s="4">
        <v>559</v>
      </c>
      <c r="D5" s="4">
        <v>507</v>
      </c>
      <c r="E5" s="5">
        <v>0.90697674418604646</v>
      </c>
      <c r="F5" s="4">
        <v>417</v>
      </c>
      <c r="G5" s="5">
        <v>0.74597495527728086</v>
      </c>
      <c r="H5" s="6" t="s">
        <v>32</v>
      </c>
    </row>
    <row r="6" spans="1:8" ht="15" customHeight="1" x14ac:dyDescent="0.25">
      <c r="A6" s="139"/>
      <c r="B6" s="7" t="s">
        <v>48</v>
      </c>
      <c r="C6" s="4">
        <v>645</v>
      </c>
      <c r="D6" s="4">
        <v>586</v>
      </c>
      <c r="E6" s="5">
        <v>0.90852713178294575</v>
      </c>
      <c r="F6" s="4">
        <v>518</v>
      </c>
      <c r="G6" s="5">
        <v>0.80310077519379841</v>
      </c>
      <c r="H6" s="6" t="s">
        <v>32</v>
      </c>
    </row>
    <row r="7" spans="1:8" ht="15" customHeight="1" x14ac:dyDescent="0.25">
      <c r="A7" s="139"/>
      <c r="B7" s="7" t="s">
        <v>47</v>
      </c>
      <c r="C7" s="4">
        <v>794</v>
      </c>
      <c r="D7" s="4">
        <v>717</v>
      </c>
      <c r="E7" s="5">
        <v>0.90302267002518888</v>
      </c>
      <c r="F7" s="4">
        <v>662</v>
      </c>
      <c r="G7" s="5">
        <v>0.83375314861460958</v>
      </c>
      <c r="H7" s="6" t="s">
        <v>32</v>
      </c>
    </row>
    <row r="8" spans="1:8" ht="15" customHeight="1" x14ac:dyDescent="0.25">
      <c r="A8" s="140"/>
      <c r="B8" s="53" t="s">
        <v>30</v>
      </c>
      <c r="C8" s="17">
        <f>IFERROR(SUM(C3:C7), "--")</f>
        <v>2789</v>
      </c>
      <c r="D8" s="17">
        <f>IFERROR(SUM(D3:D7), "--")</f>
        <v>2494</v>
      </c>
      <c r="E8" s="101">
        <f>IFERROR(D8/C8, "--" )</f>
        <v>0.89422732162065255</v>
      </c>
      <c r="F8" s="17">
        <f>IFERROR(SUM(F3:F7), "--")</f>
        <v>2150</v>
      </c>
      <c r="G8" s="101">
        <f>IFERROR(F8/C8, "--" )</f>
        <v>0.77088562208676947</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255</v>
      </c>
      <c r="D11" s="4">
        <v>218</v>
      </c>
      <c r="E11" s="5">
        <v>0.85490196078431369</v>
      </c>
      <c r="F11" s="4">
        <v>173</v>
      </c>
      <c r="G11" s="5">
        <v>0.67843137254901964</v>
      </c>
      <c r="H11" s="6">
        <v>2.6728110599078341</v>
      </c>
    </row>
    <row r="12" spans="1:8" x14ac:dyDescent="0.25">
      <c r="A12" s="151"/>
      <c r="B12" s="7" t="s">
        <v>1</v>
      </c>
      <c r="C12" s="4">
        <v>249</v>
      </c>
      <c r="D12" s="4">
        <v>220</v>
      </c>
      <c r="E12" s="5">
        <v>0.88353413654618473</v>
      </c>
      <c r="F12" s="4">
        <v>191</v>
      </c>
      <c r="G12" s="5">
        <v>0.76706827309236947</v>
      </c>
      <c r="H12" s="6">
        <v>2.7625570776255706</v>
      </c>
    </row>
    <row r="13" spans="1:8" x14ac:dyDescent="0.25">
      <c r="A13" s="151"/>
      <c r="B13" s="7" t="s">
        <v>2</v>
      </c>
      <c r="C13" s="4">
        <v>353</v>
      </c>
      <c r="D13" s="4">
        <v>317</v>
      </c>
      <c r="E13" s="5">
        <v>0.89801699716713879</v>
      </c>
      <c r="F13" s="4">
        <v>266</v>
      </c>
      <c r="G13" s="5">
        <v>0.7535410764872521</v>
      </c>
      <c r="H13" s="6">
        <v>2.8984126984126983</v>
      </c>
    </row>
    <row r="14" spans="1:8" x14ac:dyDescent="0.25">
      <c r="A14" s="151"/>
      <c r="B14" s="7" t="s">
        <v>48</v>
      </c>
      <c r="C14" s="4">
        <v>405</v>
      </c>
      <c r="D14" s="4">
        <v>376</v>
      </c>
      <c r="E14" s="5">
        <v>0.92839506172839503</v>
      </c>
      <c r="F14" s="4">
        <v>344</v>
      </c>
      <c r="G14" s="5">
        <v>0.84938271604938276</v>
      </c>
      <c r="H14" s="6">
        <v>3.1960784313725492</v>
      </c>
    </row>
    <row r="15" spans="1:8" x14ac:dyDescent="0.25">
      <c r="A15" s="151"/>
      <c r="B15" s="7" t="s">
        <v>47</v>
      </c>
      <c r="C15" s="4">
        <v>503</v>
      </c>
      <c r="D15" s="4">
        <v>459</v>
      </c>
      <c r="E15" s="5">
        <v>0.9125248508946322</v>
      </c>
      <c r="F15" s="4">
        <v>426</v>
      </c>
      <c r="G15" s="5">
        <v>0.84691848906560641</v>
      </c>
      <c r="H15" s="6">
        <v>3.1986899563318776</v>
      </c>
    </row>
    <row r="16" spans="1:8" x14ac:dyDescent="0.25">
      <c r="A16" s="152"/>
      <c r="B16" s="53" t="s">
        <v>30</v>
      </c>
      <c r="C16" s="17">
        <f>IFERROR(SUM(C11:C15), "--")</f>
        <v>1765</v>
      </c>
      <c r="D16" s="17">
        <f>IFERROR(SUM(D11:D15), "--")</f>
        <v>1590</v>
      </c>
      <c r="E16" s="101">
        <f>IFERROR(D16/C16, "--" )</f>
        <v>0.90084985835694054</v>
      </c>
      <c r="F16" s="17">
        <f>IFERROR(SUM(F11:F15), "--")</f>
        <v>1400</v>
      </c>
      <c r="G16" s="101">
        <f>IFERROR(F16/C16, "--" )</f>
        <v>0.79320113314447593</v>
      </c>
      <c r="H16" s="102" t="s">
        <v>32</v>
      </c>
    </row>
    <row r="17" spans="1:8" x14ac:dyDescent="0.25">
      <c r="A17" s="147" t="s">
        <v>12</v>
      </c>
      <c r="B17" s="86" t="s">
        <v>0</v>
      </c>
      <c r="C17" s="87">
        <v>136</v>
      </c>
      <c r="D17" s="87">
        <v>115</v>
      </c>
      <c r="E17" s="89">
        <v>0.84558823529411764</v>
      </c>
      <c r="F17" s="87">
        <v>95</v>
      </c>
      <c r="G17" s="89">
        <v>0.69852941176470584</v>
      </c>
      <c r="H17" s="88">
        <v>2.6956521739130435</v>
      </c>
    </row>
    <row r="18" spans="1:8" x14ac:dyDescent="0.25">
      <c r="A18" s="148"/>
      <c r="B18" s="86" t="s">
        <v>1</v>
      </c>
      <c r="C18" s="87">
        <v>149</v>
      </c>
      <c r="D18" s="87">
        <v>130</v>
      </c>
      <c r="E18" s="89">
        <v>0.87248322147651003</v>
      </c>
      <c r="F18" s="87">
        <v>93</v>
      </c>
      <c r="G18" s="89">
        <v>0.62416107382550334</v>
      </c>
      <c r="H18" s="88">
        <v>2.3410852713178296</v>
      </c>
    </row>
    <row r="19" spans="1:8" x14ac:dyDescent="0.25">
      <c r="A19" s="148"/>
      <c r="B19" s="86" t="s">
        <v>2</v>
      </c>
      <c r="C19" s="87">
        <v>199</v>
      </c>
      <c r="D19" s="87">
        <v>183</v>
      </c>
      <c r="E19" s="89">
        <v>0.91959798994974873</v>
      </c>
      <c r="F19" s="87">
        <v>144</v>
      </c>
      <c r="G19" s="89">
        <v>0.72361809045226133</v>
      </c>
      <c r="H19" s="88">
        <v>2.6243093922651934</v>
      </c>
    </row>
    <row r="20" spans="1:8" x14ac:dyDescent="0.25">
      <c r="A20" s="148"/>
      <c r="B20" s="86" t="s">
        <v>48</v>
      </c>
      <c r="C20" s="87">
        <v>239</v>
      </c>
      <c r="D20" s="87">
        <v>209</v>
      </c>
      <c r="E20" s="89">
        <v>0.87447698744769875</v>
      </c>
      <c r="F20" s="87">
        <v>173</v>
      </c>
      <c r="G20" s="89">
        <v>0.72384937238493718</v>
      </c>
      <c r="H20" s="88">
        <v>2.9049999999999998</v>
      </c>
    </row>
    <row r="21" spans="1:8" x14ac:dyDescent="0.25">
      <c r="A21" s="148"/>
      <c r="B21" s="86" t="s">
        <v>47</v>
      </c>
      <c r="C21" s="87">
        <v>285</v>
      </c>
      <c r="D21" s="87">
        <v>255</v>
      </c>
      <c r="E21" s="89">
        <v>0.89473684210526316</v>
      </c>
      <c r="F21" s="87">
        <v>233</v>
      </c>
      <c r="G21" s="89">
        <v>0.81754385964912279</v>
      </c>
      <c r="H21" s="88">
        <v>3.0980392156862746</v>
      </c>
    </row>
    <row r="22" spans="1:8" x14ac:dyDescent="0.25">
      <c r="A22" s="149"/>
      <c r="B22" s="94" t="s">
        <v>30</v>
      </c>
      <c r="C22" s="106">
        <f>IFERROR(SUM(C17:C21), "--")</f>
        <v>1008</v>
      </c>
      <c r="D22" s="106">
        <f>IFERROR(SUM(D17:D21), "--")</f>
        <v>892</v>
      </c>
      <c r="E22" s="108">
        <f>IFERROR(D22/C22, "--" )</f>
        <v>0.88492063492063489</v>
      </c>
      <c r="F22" s="106">
        <f>IFERROR(SUM(F17:F21), "--")</f>
        <v>738</v>
      </c>
      <c r="G22" s="108">
        <f>IFERROR(F22/C22, "--" )</f>
        <v>0.7321428571428571</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44" t="s">
        <v>61</v>
      </c>
      <c r="B24" s="7" t="s">
        <v>0</v>
      </c>
      <c r="C24" s="4">
        <v>32</v>
      </c>
      <c r="D24" s="4">
        <v>24</v>
      </c>
      <c r="E24" s="5">
        <v>0.75</v>
      </c>
      <c r="F24" s="4">
        <v>15</v>
      </c>
      <c r="G24" s="5">
        <v>0.46875</v>
      </c>
      <c r="H24" s="6">
        <v>2.0416666666666665</v>
      </c>
    </row>
    <row r="25" spans="1:8" x14ac:dyDescent="0.25">
      <c r="A25" s="145"/>
      <c r="B25" s="7" t="s">
        <v>1</v>
      </c>
      <c r="C25" s="4">
        <v>36</v>
      </c>
      <c r="D25" s="4">
        <v>32</v>
      </c>
      <c r="E25" s="5">
        <v>0.88888888888888884</v>
      </c>
      <c r="F25" s="4">
        <v>21</v>
      </c>
      <c r="G25" s="5">
        <v>0.58333333333333337</v>
      </c>
      <c r="H25" s="6">
        <v>2.193548387096774</v>
      </c>
    </row>
    <row r="26" spans="1:8" x14ac:dyDescent="0.25">
      <c r="A26" s="145"/>
      <c r="B26" s="7" t="s">
        <v>2</v>
      </c>
      <c r="C26" s="4">
        <v>40</v>
      </c>
      <c r="D26" s="4">
        <v>31</v>
      </c>
      <c r="E26" s="5">
        <v>0.77500000000000002</v>
      </c>
      <c r="F26" s="4">
        <v>23</v>
      </c>
      <c r="G26" s="5">
        <v>0.57499999999999996</v>
      </c>
      <c r="H26" s="6">
        <v>2.6129032258064515</v>
      </c>
    </row>
    <row r="27" spans="1:8" x14ac:dyDescent="0.25">
      <c r="A27" s="145"/>
      <c r="B27" s="7" t="s">
        <v>48</v>
      </c>
      <c r="C27" s="4">
        <v>65</v>
      </c>
      <c r="D27" s="4">
        <v>60</v>
      </c>
      <c r="E27" s="5">
        <v>0.92307692307692313</v>
      </c>
      <c r="F27" s="4">
        <v>49</v>
      </c>
      <c r="G27" s="5">
        <v>0.75384615384615383</v>
      </c>
      <c r="H27" s="6">
        <v>3.1454545454545455</v>
      </c>
    </row>
    <row r="28" spans="1:8" x14ac:dyDescent="0.25">
      <c r="A28" s="145"/>
      <c r="B28" s="7" t="s">
        <v>47</v>
      </c>
      <c r="C28" s="4">
        <v>70</v>
      </c>
      <c r="D28" s="4">
        <v>63</v>
      </c>
      <c r="E28" s="5">
        <v>0.9</v>
      </c>
      <c r="F28" s="4">
        <v>58</v>
      </c>
      <c r="G28" s="5">
        <v>0.82857142857142863</v>
      </c>
      <c r="H28" s="6">
        <v>2.8682539682539678</v>
      </c>
    </row>
    <row r="29" spans="1:8" x14ac:dyDescent="0.25">
      <c r="A29" s="146"/>
      <c r="B29" s="53" t="s">
        <v>30</v>
      </c>
      <c r="C29" s="17">
        <f>IFERROR(SUM(C24:C28), "--")</f>
        <v>243</v>
      </c>
      <c r="D29" s="17">
        <f>IFERROR(SUM(D24:D28), "--")</f>
        <v>210</v>
      </c>
      <c r="E29" s="101">
        <f>IFERROR(D29/C29, "--" )</f>
        <v>0.86419753086419748</v>
      </c>
      <c r="F29" s="17">
        <f>IFERROR(SUM(F24:F28), "--")</f>
        <v>166</v>
      </c>
      <c r="G29" s="101">
        <f>IFERROR(F29/C29, "--" )</f>
        <v>0.6831275720164609</v>
      </c>
      <c r="H29" s="102" t="s">
        <v>32</v>
      </c>
    </row>
    <row r="30" spans="1:8" ht="15" customHeight="1" x14ac:dyDescent="0.25">
      <c r="A30" s="141" t="s">
        <v>60</v>
      </c>
      <c r="B30" s="86" t="s">
        <v>0</v>
      </c>
      <c r="C30" s="87">
        <v>3</v>
      </c>
      <c r="D30" s="87">
        <v>3</v>
      </c>
      <c r="E30" s="89">
        <v>1</v>
      </c>
      <c r="F30" s="87">
        <v>2</v>
      </c>
      <c r="G30" s="89">
        <v>0.66666666666666663</v>
      </c>
      <c r="H30" s="88">
        <v>2.6666666666666665</v>
      </c>
    </row>
    <row r="31" spans="1:8" x14ac:dyDescent="0.25">
      <c r="A31" s="142"/>
      <c r="B31" s="86" t="s">
        <v>1</v>
      </c>
      <c r="C31" s="87">
        <v>2</v>
      </c>
      <c r="D31" s="87">
        <v>1</v>
      </c>
      <c r="E31" s="89">
        <v>0.5</v>
      </c>
      <c r="F31" s="87">
        <v>1</v>
      </c>
      <c r="G31" s="89">
        <v>0.5</v>
      </c>
      <c r="H31" s="88">
        <v>4</v>
      </c>
    </row>
    <row r="32" spans="1:8" x14ac:dyDescent="0.25">
      <c r="A32" s="142"/>
      <c r="B32" s="86" t="s">
        <v>2</v>
      </c>
      <c r="C32" s="112" t="s">
        <v>32</v>
      </c>
      <c r="D32" s="112" t="s">
        <v>32</v>
      </c>
      <c r="E32" s="113" t="s">
        <v>32</v>
      </c>
      <c r="F32" s="112" t="s">
        <v>32</v>
      </c>
      <c r="G32" s="113" t="s">
        <v>32</v>
      </c>
      <c r="H32" s="114" t="s">
        <v>32</v>
      </c>
    </row>
    <row r="33" spans="1:8" x14ac:dyDescent="0.25">
      <c r="A33" s="142"/>
      <c r="B33" s="86" t="s">
        <v>48</v>
      </c>
      <c r="C33" s="112" t="s">
        <v>32</v>
      </c>
      <c r="D33" s="112" t="s">
        <v>32</v>
      </c>
      <c r="E33" s="113" t="s">
        <v>32</v>
      </c>
      <c r="F33" s="112" t="s">
        <v>32</v>
      </c>
      <c r="G33" s="113" t="s">
        <v>32</v>
      </c>
      <c r="H33" s="114" t="s">
        <v>32</v>
      </c>
    </row>
    <row r="34" spans="1:8" x14ac:dyDescent="0.25">
      <c r="A34" s="142"/>
      <c r="B34" s="86" t="s">
        <v>47</v>
      </c>
      <c r="C34" s="87">
        <v>1</v>
      </c>
      <c r="D34" s="87">
        <v>1</v>
      </c>
      <c r="E34" s="89">
        <v>1</v>
      </c>
      <c r="F34" s="87">
        <v>1</v>
      </c>
      <c r="G34" s="89">
        <v>1</v>
      </c>
      <c r="H34" s="88">
        <v>4</v>
      </c>
    </row>
    <row r="35" spans="1:8" x14ac:dyDescent="0.25">
      <c r="A35" s="143"/>
      <c r="B35" s="94" t="s">
        <v>30</v>
      </c>
      <c r="C35" s="106">
        <f>IFERROR(SUM(C30:C34), "--")</f>
        <v>6</v>
      </c>
      <c r="D35" s="106">
        <f>IFERROR(SUM(D30:D34), "--")</f>
        <v>5</v>
      </c>
      <c r="E35" s="108">
        <f>IFERROR(D35/C35, "--" )</f>
        <v>0.83333333333333337</v>
      </c>
      <c r="F35" s="106">
        <f>IFERROR(SUM(F30:F34), "--")</f>
        <v>4</v>
      </c>
      <c r="G35" s="108">
        <f>IFERROR(F35/C35, "--" )</f>
        <v>0.66666666666666663</v>
      </c>
      <c r="H35" s="107" t="s">
        <v>32</v>
      </c>
    </row>
    <row r="36" spans="1:8" x14ac:dyDescent="0.25">
      <c r="A36" s="133" t="s">
        <v>16</v>
      </c>
      <c r="B36" s="7" t="s">
        <v>0</v>
      </c>
      <c r="C36" s="4">
        <v>12</v>
      </c>
      <c r="D36" s="4">
        <v>9</v>
      </c>
      <c r="E36" s="5">
        <v>0.75</v>
      </c>
      <c r="F36" s="4">
        <v>9</v>
      </c>
      <c r="G36" s="5">
        <v>0.75</v>
      </c>
      <c r="H36" s="6">
        <v>3.5</v>
      </c>
    </row>
    <row r="37" spans="1:8" x14ac:dyDescent="0.25">
      <c r="A37" s="134"/>
      <c r="B37" s="7" t="s">
        <v>1</v>
      </c>
      <c r="C37" s="4">
        <v>9</v>
      </c>
      <c r="D37" s="4">
        <v>8</v>
      </c>
      <c r="E37" s="5">
        <v>0.88888888888888884</v>
      </c>
      <c r="F37" s="4">
        <v>8</v>
      </c>
      <c r="G37" s="5">
        <v>0.88888888888888884</v>
      </c>
      <c r="H37" s="6">
        <v>3.25</v>
      </c>
    </row>
    <row r="38" spans="1:8" x14ac:dyDescent="0.25">
      <c r="A38" s="134"/>
      <c r="B38" s="7" t="s">
        <v>2</v>
      </c>
      <c r="C38" s="25">
        <v>15</v>
      </c>
      <c r="D38" s="25">
        <v>15</v>
      </c>
      <c r="E38" s="5">
        <v>1</v>
      </c>
      <c r="F38" s="25">
        <v>13</v>
      </c>
      <c r="G38" s="5">
        <v>0.8666666666666667</v>
      </c>
      <c r="H38" s="22">
        <v>3</v>
      </c>
    </row>
    <row r="39" spans="1:8" x14ac:dyDescent="0.25">
      <c r="A39" s="134"/>
      <c r="B39" s="7" t="s">
        <v>48</v>
      </c>
      <c r="C39" s="4">
        <v>11</v>
      </c>
      <c r="D39" s="4">
        <v>11</v>
      </c>
      <c r="E39" s="5">
        <v>1</v>
      </c>
      <c r="F39" s="4">
        <v>11</v>
      </c>
      <c r="G39" s="5">
        <v>1</v>
      </c>
      <c r="H39" s="6">
        <v>3.4545454545454546</v>
      </c>
    </row>
    <row r="40" spans="1:8" x14ac:dyDescent="0.25">
      <c r="A40" s="134"/>
      <c r="B40" s="7" t="s">
        <v>47</v>
      </c>
      <c r="C40" s="4">
        <v>22</v>
      </c>
      <c r="D40" s="4">
        <v>19</v>
      </c>
      <c r="E40" s="5">
        <v>0.86363636363636365</v>
      </c>
      <c r="F40" s="4">
        <v>18</v>
      </c>
      <c r="G40" s="5">
        <v>0.81818181818181823</v>
      </c>
      <c r="H40" s="6">
        <v>3.3842105263157891</v>
      </c>
    </row>
    <row r="41" spans="1:8" x14ac:dyDescent="0.25">
      <c r="A41" s="135"/>
      <c r="B41" s="53" t="s">
        <v>30</v>
      </c>
      <c r="C41" s="17">
        <f>IFERROR(SUM(C36:C40), "--")</f>
        <v>69</v>
      </c>
      <c r="D41" s="17">
        <f>IFERROR(SUM(D36:D40), "--")</f>
        <v>62</v>
      </c>
      <c r="E41" s="101">
        <f>IFERROR(D41/C41, "--" )</f>
        <v>0.89855072463768115</v>
      </c>
      <c r="F41" s="17">
        <f>IFERROR(SUM(F36:F40), "--")</f>
        <v>59</v>
      </c>
      <c r="G41" s="101">
        <f>IFERROR(F41/C41, "--" )</f>
        <v>0.85507246376811596</v>
      </c>
      <c r="H41" s="102" t="s">
        <v>32</v>
      </c>
    </row>
    <row r="42" spans="1:8" x14ac:dyDescent="0.25">
      <c r="A42" s="130" t="s">
        <v>17</v>
      </c>
      <c r="B42" s="86" t="s">
        <v>0</v>
      </c>
      <c r="C42" s="87">
        <v>9</v>
      </c>
      <c r="D42" s="87">
        <v>7</v>
      </c>
      <c r="E42" s="89">
        <v>0.77777777777777779</v>
      </c>
      <c r="F42" s="87">
        <v>6</v>
      </c>
      <c r="G42" s="89">
        <v>0.66666666666666663</v>
      </c>
      <c r="H42" s="88">
        <v>2.4285714285714284</v>
      </c>
    </row>
    <row r="43" spans="1:8" x14ac:dyDescent="0.25">
      <c r="A43" s="131"/>
      <c r="B43" s="86" t="s">
        <v>1</v>
      </c>
      <c r="C43" s="87">
        <v>9</v>
      </c>
      <c r="D43" s="87">
        <v>9</v>
      </c>
      <c r="E43" s="89">
        <v>1</v>
      </c>
      <c r="F43" s="87">
        <v>6</v>
      </c>
      <c r="G43" s="89">
        <v>0.66666666666666663</v>
      </c>
      <c r="H43" s="88">
        <v>2.4444444444444446</v>
      </c>
    </row>
    <row r="44" spans="1:8" x14ac:dyDescent="0.25">
      <c r="A44" s="131"/>
      <c r="B44" s="86" t="s">
        <v>2</v>
      </c>
      <c r="C44" s="87">
        <v>15</v>
      </c>
      <c r="D44" s="87">
        <v>11</v>
      </c>
      <c r="E44" s="89">
        <v>0.73333333333333328</v>
      </c>
      <c r="F44" s="87">
        <v>8</v>
      </c>
      <c r="G44" s="89">
        <v>0.53333333333333333</v>
      </c>
      <c r="H44" s="88">
        <v>2.3636363636363638</v>
      </c>
    </row>
    <row r="45" spans="1:8" x14ac:dyDescent="0.25">
      <c r="A45" s="131"/>
      <c r="B45" s="86" t="s">
        <v>48</v>
      </c>
      <c r="C45" s="87">
        <v>13</v>
      </c>
      <c r="D45" s="87">
        <v>11</v>
      </c>
      <c r="E45" s="89">
        <v>0.84615384615384615</v>
      </c>
      <c r="F45" s="87">
        <v>9</v>
      </c>
      <c r="G45" s="89">
        <v>0.69230769230769229</v>
      </c>
      <c r="H45" s="88">
        <v>2.7272727272727271</v>
      </c>
    </row>
    <row r="46" spans="1:8" x14ac:dyDescent="0.25">
      <c r="A46" s="131"/>
      <c r="B46" s="86" t="s">
        <v>47</v>
      </c>
      <c r="C46" s="87">
        <v>9</v>
      </c>
      <c r="D46" s="87">
        <v>8</v>
      </c>
      <c r="E46" s="89">
        <v>0.88888888888888884</v>
      </c>
      <c r="F46" s="87">
        <v>7</v>
      </c>
      <c r="G46" s="89">
        <v>0.77777777777777779</v>
      </c>
      <c r="H46" s="88">
        <v>3.375</v>
      </c>
    </row>
    <row r="47" spans="1:8" x14ac:dyDescent="0.25">
      <c r="A47" s="132"/>
      <c r="B47" s="94" t="s">
        <v>30</v>
      </c>
      <c r="C47" s="106">
        <f>IFERROR(SUM(C42:C46), "--")</f>
        <v>55</v>
      </c>
      <c r="D47" s="106">
        <f>IFERROR(SUM(D42:D46), "--")</f>
        <v>46</v>
      </c>
      <c r="E47" s="108">
        <f>IFERROR(D47/C47, "--" )</f>
        <v>0.83636363636363631</v>
      </c>
      <c r="F47" s="106">
        <f>IFERROR(SUM(F42:F46), "--")</f>
        <v>36</v>
      </c>
      <c r="G47" s="108">
        <f>IFERROR(F47/C47, "--" )</f>
        <v>0.65454545454545454</v>
      </c>
      <c r="H47" s="107" t="s">
        <v>32</v>
      </c>
    </row>
    <row r="48" spans="1:8" x14ac:dyDescent="0.25">
      <c r="A48" s="133" t="s">
        <v>92</v>
      </c>
      <c r="B48" s="7" t="s">
        <v>0</v>
      </c>
      <c r="C48" s="4">
        <v>112</v>
      </c>
      <c r="D48" s="4">
        <v>94</v>
      </c>
      <c r="E48" s="5">
        <v>0.8392857142857143</v>
      </c>
      <c r="F48" s="4">
        <v>66</v>
      </c>
      <c r="G48" s="5">
        <v>0.5892857142857143</v>
      </c>
      <c r="H48" s="6">
        <v>2.3191489361702127</v>
      </c>
    </row>
    <row r="49" spans="1:8" x14ac:dyDescent="0.25">
      <c r="A49" s="134"/>
      <c r="B49" s="7" t="s">
        <v>1</v>
      </c>
      <c r="C49" s="4">
        <v>111</v>
      </c>
      <c r="D49" s="4">
        <v>95</v>
      </c>
      <c r="E49" s="5">
        <v>0.85585585585585588</v>
      </c>
      <c r="F49" s="4">
        <v>69</v>
      </c>
      <c r="G49" s="5">
        <v>0.6216216216216216</v>
      </c>
      <c r="H49" s="6">
        <v>2.4210526315789473</v>
      </c>
    </row>
    <row r="50" spans="1:8" x14ac:dyDescent="0.25">
      <c r="A50" s="134"/>
      <c r="B50" s="7" t="s">
        <v>2</v>
      </c>
      <c r="C50" s="4">
        <v>195</v>
      </c>
      <c r="D50" s="4">
        <v>177</v>
      </c>
      <c r="E50" s="5">
        <v>0.90769230769230769</v>
      </c>
      <c r="F50" s="4">
        <v>146</v>
      </c>
      <c r="G50" s="5">
        <v>0.74871794871794872</v>
      </c>
      <c r="H50" s="6">
        <v>2.9771428571428573</v>
      </c>
    </row>
    <row r="51" spans="1:8" x14ac:dyDescent="0.25">
      <c r="A51" s="134"/>
      <c r="B51" s="7" t="s">
        <v>48</v>
      </c>
      <c r="C51" s="4">
        <v>213</v>
      </c>
      <c r="D51" s="4">
        <v>197</v>
      </c>
      <c r="E51" s="5">
        <v>0.92488262910798125</v>
      </c>
      <c r="F51" s="4">
        <v>180</v>
      </c>
      <c r="G51" s="5">
        <v>0.84507042253521125</v>
      </c>
      <c r="H51" s="6">
        <v>3.1413612565445028</v>
      </c>
    </row>
    <row r="52" spans="1:8" x14ac:dyDescent="0.25">
      <c r="A52" s="134"/>
      <c r="B52" s="7" t="s">
        <v>47</v>
      </c>
      <c r="C52" s="4">
        <v>261</v>
      </c>
      <c r="D52" s="4">
        <v>236</v>
      </c>
      <c r="E52" s="5">
        <v>0.90421455938697315</v>
      </c>
      <c r="F52" s="4">
        <v>216</v>
      </c>
      <c r="G52" s="5">
        <v>0.82758620689655171</v>
      </c>
      <c r="H52" s="6">
        <v>3.0553191489361704</v>
      </c>
    </row>
    <row r="53" spans="1:8" x14ac:dyDescent="0.25">
      <c r="A53" s="135"/>
      <c r="B53" s="53" t="s">
        <v>30</v>
      </c>
      <c r="C53" s="17">
        <f>IFERROR(SUM(C48:C52), "--")</f>
        <v>892</v>
      </c>
      <c r="D53" s="17">
        <f>IFERROR(SUM(D48:D52), "--")</f>
        <v>799</v>
      </c>
      <c r="E53" s="101">
        <f>IFERROR(D53/C53, "--" )</f>
        <v>0.89573991031390132</v>
      </c>
      <c r="F53" s="17">
        <f>IFERROR(SUM(F48:F52), "--")</f>
        <v>677</v>
      </c>
      <c r="G53" s="101">
        <f>IFERROR(F53/C53, "--" )</f>
        <v>0.75896860986547088</v>
      </c>
      <c r="H53" s="102" t="s">
        <v>32</v>
      </c>
    </row>
    <row r="54" spans="1:8" x14ac:dyDescent="0.25">
      <c r="A54" s="130" t="s">
        <v>18</v>
      </c>
      <c r="B54" s="86" t="s">
        <v>0</v>
      </c>
      <c r="C54" s="87">
        <v>2</v>
      </c>
      <c r="D54" s="87">
        <v>0</v>
      </c>
      <c r="E54" s="89">
        <v>0</v>
      </c>
      <c r="F54" s="87">
        <v>0</v>
      </c>
      <c r="G54" s="89">
        <v>0</v>
      </c>
      <c r="H54" s="88" t="s">
        <v>32</v>
      </c>
    </row>
    <row r="55" spans="1:8" x14ac:dyDescent="0.25">
      <c r="A55" s="131"/>
      <c r="B55" s="86" t="s">
        <v>1</v>
      </c>
      <c r="C55" s="87">
        <v>3</v>
      </c>
      <c r="D55" s="87">
        <v>3</v>
      </c>
      <c r="E55" s="89">
        <v>1</v>
      </c>
      <c r="F55" s="87">
        <v>1</v>
      </c>
      <c r="G55" s="89">
        <v>0.33333333333333331</v>
      </c>
      <c r="H55" s="88">
        <v>1</v>
      </c>
    </row>
    <row r="56" spans="1:8" x14ac:dyDescent="0.25">
      <c r="A56" s="131"/>
      <c r="B56" s="86" t="s">
        <v>2</v>
      </c>
      <c r="C56" s="87">
        <v>2</v>
      </c>
      <c r="D56" s="87">
        <v>2</v>
      </c>
      <c r="E56" s="89">
        <v>1</v>
      </c>
      <c r="F56" s="87">
        <v>1</v>
      </c>
      <c r="G56" s="89">
        <v>0.5</v>
      </c>
      <c r="H56" s="88">
        <v>2.5</v>
      </c>
    </row>
    <row r="57" spans="1:8" x14ac:dyDescent="0.25">
      <c r="A57" s="131"/>
      <c r="B57" s="86" t="s">
        <v>48</v>
      </c>
      <c r="C57" s="87">
        <v>2</v>
      </c>
      <c r="D57" s="87">
        <v>2</v>
      </c>
      <c r="E57" s="89">
        <v>1</v>
      </c>
      <c r="F57" s="87">
        <v>1</v>
      </c>
      <c r="G57" s="89">
        <v>0.5</v>
      </c>
      <c r="H57" s="88">
        <v>1</v>
      </c>
    </row>
    <row r="58" spans="1:8" x14ac:dyDescent="0.25">
      <c r="A58" s="131"/>
      <c r="B58" s="86" t="s">
        <v>47</v>
      </c>
      <c r="C58" s="87">
        <v>2</v>
      </c>
      <c r="D58" s="87">
        <v>2</v>
      </c>
      <c r="E58" s="89">
        <v>1</v>
      </c>
      <c r="F58" s="87">
        <v>1</v>
      </c>
      <c r="G58" s="89">
        <v>0.5</v>
      </c>
      <c r="H58" s="88">
        <v>2.5</v>
      </c>
    </row>
    <row r="59" spans="1:8" x14ac:dyDescent="0.25">
      <c r="A59" s="132"/>
      <c r="B59" s="94" t="s">
        <v>30</v>
      </c>
      <c r="C59" s="106">
        <f>IFERROR(SUM(C54:C58), "--")</f>
        <v>11</v>
      </c>
      <c r="D59" s="106">
        <f>IFERROR(SUM(D54:D58), "--")</f>
        <v>9</v>
      </c>
      <c r="E59" s="108">
        <f>IFERROR(D59/C59, "--" )</f>
        <v>0.81818181818181823</v>
      </c>
      <c r="F59" s="106">
        <f>IFERROR(SUM(F54:F58), "--")</f>
        <v>4</v>
      </c>
      <c r="G59" s="108">
        <f>IFERROR(F59/C59, "--" )</f>
        <v>0.36363636363636365</v>
      </c>
      <c r="H59" s="107" t="s">
        <v>32</v>
      </c>
    </row>
    <row r="60" spans="1:8" x14ac:dyDescent="0.25">
      <c r="A60" s="144" t="s">
        <v>58</v>
      </c>
      <c r="B60" s="7" t="s">
        <v>0</v>
      </c>
      <c r="C60" s="4">
        <v>179</v>
      </c>
      <c r="D60" s="4">
        <v>156</v>
      </c>
      <c r="E60" s="5">
        <v>0.87150837988826813</v>
      </c>
      <c r="F60" s="4">
        <v>136</v>
      </c>
      <c r="G60" s="5">
        <v>0.75977653631284914</v>
      </c>
      <c r="H60" s="6">
        <v>2.9166666666666665</v>
      </c>
    </row>
    <row r="61" spans="1:8" x14ac:dyDescent="0.25">
      <c r="A61" s="145"/>
      <c r="B61" s="7" t="s">
        <v>1</v>
      </c>
      <c r="C61" s="4">
        <v>188</v>
      </c>
      <c r="D61" s="4">
        <v>170</v>
      </c>
      <c r="E61" s="5">
        <v>0.9042553191489362</v>
      </c>
      <c r="F61" s="4">
        <v>153</v>
      </c>
      <c r="G61" s="5">
        <v>0.81382978723404253</v>
      </c>
      <c r="H61" s="6">
        <v>2.7928994082840237</v>
      </c>
    </row>
    <row r="62" spans="1:8" x14ac:dyDescent="0.25">
      <c r="A62" s="145"/>
      <c r="B62" s="7" t="s">
        <v>2</v>
      </c>
      <c r="C62" s="4">
        <v>241</v>
      </c>
      <c r="D62" s="4">
        <v>224</v>
      </c>
      <c r="E62" s="5">
        <v>0.9294605809128631</v>
      </c>
      <c r="F62" s="4">
        <v>185</v>
      </c>
      <c r="G62" s="5">
        <v>0.76763485477178428</v>
      </c>
      <c r="H62" s="6">
        <v>2.7252252252252251</v>
      </c>
    </row>
    <row r="63" spans="1:8" x14ac:dyDescent="0.25">
      <c r="A63" s="145"/>
      <c r="B63" s="7" t="s">
        <v>48</v>
      </c>
      <c r="C63" s="4">
        <v>298</v>
      </c>
      <c r="D63" s="4">
        <v>266</v>
      </c>
      <c r="E63" s="5">
        <v>0.89261744966442957</v>
      </c>
      <c r="F63" s="4">
        <v>233</v>
      </c>
      <c r="G63" s="5">
        <v>0.78187919463087252</v>
      </c>
      <c r="H63" s="6">
        <v>3.0434782608695654</v>
      </c>
    </row>
    <row r="64" spans="1:8" x14ac:dyDescent="0.25">
      <c r="A64" s="145"/>
      <c r="B64" s="7" t="s">
        <v>47</v>
      </c>
      <c r="C64" s="4">
        <v>365</v>
      </c>
      <c r="D64" s="4">
        <v>332</v>
      </c>
      <c r="E64" s="5">
        <v>0.90958904109589045</v>
      </c>
      <c r="F64" s="4">
        <v>309</v>
      </c>
      <c r="G64" s="5">
        <v>0.84657534246575339</v>
      </c>
      <c r="H64" s="6">
        <v>3.2620481927710845</v>
      </c>
    </row>
    <row r="65" spans="1:8" x14ac:dyDescent="0.25">
      <c r="A65" s="146"/>
      <c r="B65" s="53" t="s">
        <v>30</v>
      </c>
      <c r="C65" s="17">
        <f>IFERROR(SUM(C60:C64), "--")</f>
        <v>1271</v>
      </c>
      <c r="D65" s="17">
        <f>IFERROR(SUM(D60:D64), "--")</f>
        <v>1148</v>
      </c>
      <c r="E65" s="101">
        <f>IFERROR(D65/C65, "--" )</f>
        <v>0.90322580645161288</v>
      </c>
      <c r="F65" s="17">
        <f>IFERROR(SUM(F60:F64), "--")</f>
        <v>1016</v>
      </c>
      <c r="G65" s="101">
        <f>IFERROR(F65/C65, "--" )</f>
        <v>0.79937057435090475</v>
      </c>
      <c r="H65" s="102" t="s">
        <v>32</v>
      </c>
    </row>
    <row r="66" spans="1:8" ht="15" customHeight="1" x14ac:dyDescent="0.25">
      <c r="A66" s="141" t="s">
        <v>62</v>
      </c>
      <c r="B66" s="86" t="s">
        <v>0</v>
      </c>
      <c r="C66" s="87">
        <v>37</v>
      </c>
      <c r="D66" s="87">
        <v>35</v>
      </c>
      <c r="E66" s="89">
        <v>0.94594594594594594</v>
      </c>
      <c r="F66" s="87">
        <v>29</v>
      </c>
      <c r="G66" s="89">
        <v>0.78378378378378377</v>
      </c>
      <c r="H66" s="88">
        <v>2.8</v>
      </c>
    </row>
    <row r="67" spans="1:8" x14ac:dyDescent="0.25">
      <c r="A67" s="142"/>
      <c r="B67" s="86" t="s">
        <v>1</v>
      </c>
      <c r="C67" s="87">
        <v>35</v>
      </c>
      <c r="D67" s="87">
        <v>27</v>
      </c>
      <c r="E67" s="89">
        <v>0.77142857142857146</v>
      </c>
      <c r="F67" s="87">
        <v>22</v>
      </c>
      <c r="G67" s="89">
        <v>0.62857142857142856</v>
      </c>
      <c r="H67" s="88">
        <v>2.6666666666666665</v>
      </c>
    </row>
    <row r="68" spans="1:8" x14ac:dyDescent="0.25">
      <c r="A68" s="142"/>
      <c r="B68" s="86" t="s">
        <v>2</v>
      </c>
      <c r="C68" s="87">
        <v>47</v>
      </c>
      <c r="D68" s="87">
        <v>43</v>
      </c>
      <c r="E68" s="89">
        <v>0.91489361702127658</v>
      </c>
      <c r="F68" s="87">
        <v>37</v>
      </c>
      <c r="G68" s="89">
        <v>0.78723404255319152</v>
      </c>
      <c r="H68" s="88">
        <v>2.7209302325581395</v>
      </c>
    </row>
    <row r="69" spans="1:8" x14ac:dyDescent="0.25">
      <c r="A69" s="142"/>
      <c r="B69" s="86" t="s">
        <v>48</v>
      </c>
      <c r="C69" s="87">
        <v>41</v>
      </c>
      <c r="D69" s="87">
        <v>38</v>
      </c>
      <c r="E69" s="89">
        <v>0.92682926829268297</v>
      </c>
      <c r="F69" s="87">
        <v>34</v>
      </c>
      <c r="G69" s="89">
        <v>0.82926829268292679</v>
      </c>
      <c r="H69" s="88">
        <v>3.2058823529411766</v>
      </c>
    </row>
    <row r="70" spans="1:8" x14ac:dyDescent="0.25">
      <c r="A70" s="142"/>
      <c r="B70" s="86" t="s">
        <v>47</v>
      </c>
      <c r="C70" s="87">
        <v>58</v>
      </c>
      <c r="D70" s="87">
        <v>51</v>
      </c>
      <c r="E70" s="89">
        <v>0.87931034482758619</v>
      </c>
      <c r="F70" s="87">
        <v>47</v>
      </c>
      <c r="G70" s="89">
        <v>0.81034482758620685</v>
      </c>
      <c r="H70" s="88">
        <v>3.2352941176470589</v>
      </c>
    </row>
    <row r="71" spans="1:8" x14ac:dyDescent="0.25">
      <c r="A71" s="143"/>
      <c r="B71" s="94" t="s">
        <v>30</v>
      </c>
      <c r="C71" s="106">
        <f>IFERROR(SUM(C66:C70), "--")</f>
        <v>218</v>
      </c>
      <c r="D71" s="106">
        <f>IFERROR(SUM(D66:D70), "--")</f>
        <v>194</v>
      </c>
      <c r="E71" s="108">
        <f>IFERROR(D71/C71, "--" )</f>
        <v>0.88990825688073394</v>
      </c>
      <c r="F71" s="106">
        <f>IFERROR(SUM(F66:F70), "--")</f>
        <v>169</v>
      </c>
      <c r="G71" s="108">
        <f>IFERROR(F71/C71, "--" )</f>
        <v>0.77522935779816515</v>
      </c>
      <c r="H71" s="107" t="s">
        <v>32</v>
      </c>
    </row>
    <row r="72" spans="1:8" ht="15" customHeight="1" x14ac:dyDescent="0.25">
      <c r="A72" s="153" t="s">
        <v>59</v>
      </c>
      <c r="B72" s="7" t="s">
        <v>0</v>
      </c>
      <c r="C72" s="4">
        <v>6</v>
      </c>
      <c r="D72" s="4">
        <v>5</v>
      </c>
      <c r="E72" s="5">
        <v>0.83333333333333337</v>
      </c>
      <c r="F72" s="4">
        <v>5</v>
      </c>
      <c r="G72" s="5">
        <v>0.83333333333333337</v>
      </c>
      <c r="H72" s="6">
        <v>3.4</v>
      </c>
    </row>
    <row r="73" spans="1:8" x14ac:dyDescent="0.25">
      <c r="A73" s="153"/>
      <c r="B73" s="7" t="s">
        <v>1</v>
      </c>
      <c r="C73" s="4">
        <v>6</v>
      </c>
      <c r="D73" s="4">
        <v>6</v>
      </c>
      <c r="E73" s="5">
        <v>1</v>
      </c>
      <c r="F73" s="4">
        <v>4</v>
      </c>
      <c r="G73" s="5">
        <v>0.66666666666666663</v>
      </c>
      <c r="H73" s="6">
        <v>2.3333333333333335</v>
      </c>
    </row>
    <row r="74" spans="1:8" x14ac:dyDescent="0.25">
      <c r="A74" s="153"/>
      <c r="B74" s="7" t="s">
        <v>2</v>
      </c>
      <c r="C74" s="4">
        <v>4</v>
      </c>
      <c r="D74" s="4">
        <v>4</v>
      </c>
      <c r="E74" s="5">
        <v>1</v>
      </c>
      <c r="F74" s="4">
        <v>4</v>
      </c>
      <c r="G74" s="5">
        <v>1</v>
      </c>
      <c r="H74" s="6">
        <v>3.3333333333333335</v>
      </c>
    </row>
    <row r="75" spans="1:8" x14ac:dyDescent="0.25">
      <c r="A75" s="153"/>
      <c r="B75" s="7" t="s">
        <v>48</v>
      </c>
      <c r="C75" s="4">
        <v>2</v>
      </c>
      <c r="D75" s="4">
        <v>1</v>
      </c>
      <c r="E75" s="5">
        <v>0.5</v>
      </c>
      <c r="F75" s="4">
        <v>1</v>
      </c>
      <c r="G75" s="5">
        <v>0.5</v>
      </c>
      <c r="H75" s="6">
        <v>4</v>
      </c>
    </row>
    <row r="76" spans="1:8" x14ac:dyDescent="0.25">
      <c r="A76" s="153"/>
      <c r="B76" s="7" t="s">
        <v>47</v>
      </c>
      <c r="C76" s="4">
        <v>6</v>
      </c>
      <c r="D76" s="4">
        <v>5</v>
      </c>
      <c r="E76" s="5">
        <v>0.83333333333333337</v>
      </c>
      <c r="F76" s="4">
        <v>5</v>
      </c>
      <c r="G76" s="5">
        <v>0.83333333333333337</v>
      </c>
      <c r="H76" s="6">
        <v>3.6</v>
      </c>
    </row>
    <row r="77" spans="1:8" x14ac:dyDescent="0.25">
      <c r="A77" s="153"/>
      <c r="B77" s="53" t="s">
        <v>30</v>
      </c>
      <c r="C77" s="17">
        <f>IFERROR(SUM(C72:C76), "--")</f>
        <v>24</v>
      </c>
      <c r="D77" s="17">
        <f>IFERROR(SUM(D72:D76), "--")</f>
        <v>21</v>
      </c>
      <c r="E77" s="101">
        <f>IFERROR(D77/C77, "--" )</f>
        <v>0.875</v>
      </c>
      <c r="F77" s="17">
        <f>IFERROR(SUM(F72:F76), "--")</f>
        <v>19</v>
      </c>
      <c r="G77" s="101">
        <f>IFERROR(F77/C77, "--" )</f>
        <v>0.79166666666666663</v>
      </c>
      <c r="H77" s="102"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77"/>
  <sheetViews>
    <sheetView zoomScaleNormal="100" zoomScaleSheetLayoutView="100" workbookViewId="0">
      <pane xSplit="2" ySplit="11" topLeftCell="C4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6" t="s">
        <v>100</v>
      </c>
      <c r="B1" s="136"/>
      <c r="C1" s="136"/>
      <c r="D1" s="136"/>
      <c r="E1" s="136"/>
      <c r="F1" s="136"/>
      <c r="G1" s="136"/>
      <c r="H1" s="136"/>
      <c r="I1" s="13"/>
      <c r="J1" s="12"/>
      <c r="K1" s="12"/>
      <c r="L1" s="12"/>
    </row>
    <row r="2" spans="1:12" x14ac:dyDescent="0.25">
      <c r="A2" s="136"/>
      <c r="B2" s="136"/>
      <c r="C2" s="136"/>
      <c r="D2" s="136"/>
      <c r="E2" s="136"/>
      <c r="F2" s="136"/>
      <c r="G2" s="136"/>
      <c r="H2" s="136"/>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60" t="s">
        <v>98</v>
      </c>
      <c r="B4" s="7" t="s">
        <v>0</v>
      </c>
      <c r="C4" s="7">
        <v>392</v>
      </c>
      <c r="D4" s="7">
        <v>333</v>
      </c>
      <c r="E4" s="15">
        <v>0.84948979591836737</v>
      </c>
      <c r="F4" s="7">
        <v>268</v>
      </c>
      <c r="G4" s="15">
        <v>0.68367346938775508</v>
      </c>
      <c r="H4" s="14" t="s">
        <v>32</v>
      </c>
      <c r="I4" s="19"/>
      <c r="J4" s="19"/>
      <c r="K4" s="13"/>
      <c r="L4" s="13"/>
    </row>
    <row r="5" spans="1:12" x14ac:dyDescent="0.25">
      <c r="A5" s="161"/>
      <c r="B5" s="7" t="s">
        <v>1</v>
      </c>
      <c r="C5" s="4">
        <v>399</v>
      </c>
      <c r="D5" s="4">
        <v>351</v>
      </c>
      <c r="E5" s="5">
        <v>0.87969924812030076</v>
      </c>
      <c r="F5" s="4">
        <v>285</v>
      </c>
      <c r="G5" s="5">
        <v>0.7142857142857143</v>
      </c>
      <c r="H5" s="6" t="s">
        <v>32</v>
      </c>
      <c r="I5" s="19"/>
      <c r="J5" s="19"/>
      <c r="K5" s="13"/>
      <c r="L5" s="13"/>
    </row>
    <row r="6" spans="1:12" x14ac:dyDescent="0.25">
      <c r="A6" s="161"/>
      <c r="B6" s="7" t="s">
        <v>2</v>
      </c>
      <c r="C6" s="4">
        <v>559</v>
      </c>
      <c r="D6" s="4">
        <v>507</v>
      </c>
      <c r="E6" s="5">
        <v>0.90697674418604646</v>
      </c>
      <c r="F6" s="4">
        <v>417</v>
      </c>
      <c r="G6" s="5">
        <v>0.74597495527728086</v>
      </c>
      <c r="H6" s="6" t="s">
        <v>32</v>
      </c>
      <c r="I6" s="19"/>
      <c r="J6" s="19"/>
      <c r="K6" s="13"/>
      <c r="L6" s="13"/>
    </row>
    <row r="7" spans="1:12" x14ac:dyDescent="0.25">
      <c r="A7" s="161"/>
      <c r="B7" s="7" t="s">
        <v>48</v>
      </c>
      <c r="C7" s="4">
        <v>645</v>
      </c>
      <c r="D7" s="4">
        <v>586</v>
      </c>
      <c r="E7" s="5">
        <v>0.90852713178294575</v>
      </c>
      <c r="F7" s="4">
        <v>518</v>
      </c>
      <c r="G7" s="5">
        <v>0.80310077519379841</v>
      </c>
      <c r="H7" s="6" t="s">
        <v>32</v>
      </c>
      <c r="I7" s="19"/>
      <c r="J7" s="19"/>
      <c r="K7" s="13"/>
      <c r="L7" s="13"/>
    </row>
    <row r="8" spans="1:12" x14ac:dyDescent="0.25">
      <c r="A8" s="161"/>
      <c r="B8" s="7" t="s">
        <v>47</v>
      </c>
      <c r="C8" s="4">
        <v>794</v>
      </c>
      <c r="D8" s="4">
        <v>717</v>
      </c>
      <c r="E8" s="5">
        <v>0.90302267002518888</v>
      </c>
      <c r="F8" s="4">
        <v>662</v>
      </c>
      <c r="G8" s="5">
        <v>0.83375314861460958</v>
      </c>
      <c r="H8" s="6" t="s">
        <v>32</v>
      </c>
      <c r="I8" s="19"/>
      <c r="J8" s="19"/>
      <c r="K8" s="13"/>
      <c r="L8" s="13"/>
    </row>
    <row r="9" spans="1:12" x14ac:dyDescent="0.25">
      <c r="A9" s="162"/>
      <c r="B9" s="53" t="s">
        <v>30</v>
      </c>
      <c r="C9" s="17">
        <f>IFERROR(SUM(C4:C8), "--")</f>
        <v>2789</v>
      </c>
      <c r="D9" s="17">
        <f>IFERROR(SUM(D4:D8), "--")</f>
        <v>2494</v>
      </c>
      <c r="E9" s="101">
        <f>IFERROR(D9/C9, "--" )</f>
        <v>0.89422732162065255</v>
      </c>
      <c r="F9" s="17">
        <f>IFERROR(SUM(F4:F8), "--")</f>
        <v>2150</v>
      </c>
      <c r="G9" s="101">
        <f>IFERROR(F9/C9, "--" )</f>
        <v>0.77088562208676947</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7" t="s">
        <v>104</v>
      </c>
      <c r="B12" s="7" t="s">
        <v>0</v>
      </c>
      <c r="C12" s="4">
        <v>36</v>
      </c>
      <c r="D12" s="4">
        <v>24</v>
      </c>
      <c r="E12" s="5">
        <v>0.66666666666666663</v>
      </c>
      <c r="F12" s="4">
        <v>23</v>
      </c>
      <c r="G12" s="5">
        <v>0.63888888888888884</v>
      </c>
      <c r="H12" s="6">
        <v>3.2083333333333335</v>
      </c>
    </row>
    <row r="13" spans="1:12" x14ac:dyDescent="0.25">
      <c r="A13" s="158"/>
      <c r="B13" s="7" t="s">
        <v>1</v>
      </c>
      <c r="C13" s="4">
        <v>21</v>
      </c>
      <c r="D13" s="4">
        <v>19</v>
      </c>
      <c r="E13" s="5">
        <v>0.90476190476190477</v>
      </c>
      <c r="F13" s="4">
        <v>15</v>
      </c>
      <c r="G13" s="5">
        <v>0.7142857142857143</v>
      </c>
      <c r="H13" s="6">
        <v>2.9473684210526314</v>
      </c>
      <c r="I13" s="57"/>
    </row>
    <row r="14" spans="1:12" x14ac:dyDescent="0.25">
      <c r="A14" s="158"/>
      <c r="B14" s="7" t="s">
        <v>2</v>
      </c>
      <c r="C14" s="4">
        <v>27</v>
      </c>
      <c r="D14" s="4">
        <v>19</v>
      </c>
      <c r="E14" s="5">
        <v>0.70370370370370372</v>
      </c>
      <c r="F14" s="4">
        <v>13</v>
      </c>
      <c r="G14" s="5">
        <v>0.48148148148148145</v>
      </c>
      <c r="H14" s="6">
        <v>2.3157894736842106</v>
      </c>
      <c r="I14" s="57"/>
    </row>
    <row r="15" spans="1:12" x14ac:dyDescent="0.25">
      <c r="A15" s="158"/>
      <c r="B15" s="7" t="s">
        <v>48</v>
      </c>
      <c r="C15" s="4">
        <v>11</v>
      </c>
      <c r="D15" s="4">
        <v>11</v>
      </c>
      <c r="E15" s="5">
        <v>1</v>
      </c>
      <c r="F15" s="4">
        <v>11</v>
      </c>
      <c r="G15" s="5">
        <v>1</v>
      </c>
      <c r="H15" s="6">
        <v>4</v>
      </c>
      <c r="I15" s="57"/>
    </row>
    <row r="16" spans="1:12" x14ac:dyDescent="0.25">
      <c r="A16" s="158"/>
      <c r="B16" s="7" t="s">
        <v>47</v>
      </c>
      <c r="C16" s="4">
        <v>46</v>
      </c>
      <c r="D16" s="4">
        <v>38</v>
      </c>
      <c r="E16" s="5">
        <v>0.82608695652173914</v>
      </c>
      <c r="F16" s="4">
        <v>33</v>
      </c>
      <c r="G16" s="5">
        <v>0.71739130434782605</v>
      </c>
      <c r="H16" s="6">
        <v>2.9736842105263159</v>
      </c>
      <c r="I16" s="57"/>
    </row>
    <row r="17" spans="1:9" x14ac:dyDescent="0.25">
      <c r="A17" s="159"/>
      <c r="B17" s="53" t="s">
        <v>30</v>
      </c>
      <c r="C17" s="17">
        <f>IFERROR(SUM(C12:C16), "--")</f>
        <v>141</v>
      </c>
      <c r="D17" s="17">
        <f>IFERROR(SUM(D12:D16), "--")</f>
        <v>111</v>
      </c>
      <c r="E17" s="101">
        <f>IFERROR(D17/C17, "--" )</f>
        <v>0.78723404255319152</v>
      </c>
      <c r="F17" s="17">
        <f>IFERROR(SUM(F12:F16), "--")</f>
        <v>95</v>
      </c>
      <c r="G17" s="101">
        <f>IFERROR(F17/C17, "--" )</f>
        <v>0.67375886524822692</v>
      </c>
      <c r="H17" s="102" t="s">
        <v>32</v>
      </c>
      <c r="I17" s="57"/>
    </row>
    <row r="18" spans="1:9" ht="15" customHeight="1" x14ac:dyDescent="0.25">
      <c r="A18" s="154" t="s">
        <v>105</v>
      </c>
      <c r="B18" s="86" t="s">
        <v>0</v>
      </c>
      <c r="C18" s="87">
        <v>126</v>
      </c>
      <c r="D18" s="87">
        <v>106</v>
      </c>
      <c r="E18" s="89">
        <v>0.84126984126984128</v>
      </c>
      <c r="F18" s="87">
        <v>95</v>
      </c>
      <c r="G18" s="89">
        <v>0.75396825396825395</v>
      </c>
      <c r="H18" s="88">
        <v>3.0476190476190474</v>
      </c>
    </row>
    <row r="19" spans="1:9" x14ac:dyDescent="0.25">
      <c r="A19" s="155"/>
      <c r="B19" s="86" t="s">
        <v>1</v>
      </c>
      <c r="C19" s="87">
        <v>181</v>
      </c>
      <c r="D19" s="87">
        <v>162</v>
      </c>
      <c r="E19" s="89">
        <v>0.89502762430939231</v>
      </c>
      <c r="F19" s="87">
        <v>130</v>
      </c>
      <c r="G19" s="89">
        <v>0.71823204419889508</v>
      </c>
      <c r="H19" s="88">
        <v>2.6956521739130435</v>
      </c>
      <c r="I19" s="57"/>
    </row>
    <row r="20" spans="1:9" x14ac:dyDescent="0.25">
      <c r="A20" s="155"/>
      <c r="B20" s="86" t="s">
        <v>2</v>
      </c>
      <c r="C20" s="87">
        <v>187</v>
      </c>
      <c r="D20" s="87">
        <v>160</v>
      </c>
      <c r="E20" s="89">
        <v>0.85561497326203206</v>
      </c>
      <c r="F20" s="87">
        <v>121</v>
      </c>
      <c r="G20" s="89">
        <v>0.6470588235294118</v>
      </c>
      <c r="H20" s="88">
        <v>2.5541401273885351</v>
      </c>
      <c r="I20" s="57"/>
    </row>
    <row r="21" spans="1:9" x14ac:dyDescent="0.25">
      <c r="A21" s="155"/>
      <c r="B21" s="86" t="s">
        <v>48</v>
      </c>
      <c r="C21" s="87">
        <v>194</v>
      </c>
      <c r="D21" s="87">
        <v>169</v>
      </c>
      <c r="E21" s="89">
        <v>0.87113402061855671</v>
      </c>
      <c r="F21" s="87">
        <v>126</v>
      </c>
      <c r="G21" s="89">
        <v>0.64948453608247425</v>
      </c>
      <c r="H21" s="88">
        <v>2.7465753424657535</v>
      </c>
      <c r="I21" s="57"/>
    </row>
    <row r="22" spans="1:9" x14ac:dyDescent="0.25">
      <c r="A22" s="155"/>
      <c r="B22" s="86" t="s">
        <v>47</v>
      </c>
      <c r="C22" s="87">
        <v>255</v>
      </c>
      <c r="D22" s="87">
        <v>221</v>
      </c>
      <c r="E22" s="89">
        <v>0.8666666666666667</v>
      </c>
      <c r="F22" s="87">
        <v>192</v>
      </c>
      <c r="G22" s="89">
        <v>0.75294117647058822</v>
      </c>
      <c r="H22" s="88">
        <v>3.1402714932126696</v>
      </c>
      <c r="I22" s="57"/>
    </row>
    <row r="23" spans="1:9" x14ac:dyDescent="0.25">
      <c r="A23" s="156"/>
      <c r="B23" s="94" t="s">
        <v>30</v>
      </c>
      <c r="C23" s="106">
        <f>IFERROR(SUM(C18:C22), "--")</f>
        <v>943</v>
      </c>
      <c r="D23" s="106">
        <f>IFERROR(SUM(D18:D22), "--")</f>
        <v>818</v>
      </c>
      <c r="E23" s="108">
        <f>IFERROR(D23/C23, "--" )</f>
        <v>0.86744432661717918</v>
      </c>
      <c r="F23" s="106">
        <f>IFERROR(SUM(F18:F22), "--")</f>
        <v>664</v>
      </c>
      <c r="G23" s="108">
        <f>IFERROR(F23/C23, "--" )</f>
        <v>0.70413573700954402</v>
      </c>
      <c r="H23" s="107" t="s">
        <v>32</v>
      </c>
      <c r="I23" s="57"/>
    </row>
    <row r="24" spans="1:9" ht="15" customHeight="1" x14ac:dyDescent="0.25">
      <c r="A24" s="157" t="s">
        <v>106</v>
      </c>
      <c r="B24" s="7" t="s">
        <v>0</v>
      </c>
      <c r="C24" s="119">
        <v>36</v>
      </c>
      <c r="D24" s="4">
        <v>29</v>
      </c>
      <c r="E24" s="5">
        <v>0.80555555555555558</v>
      </c>
      <c r="F24" s="4">
        <v>25</v>
      </c>
      <c r="G24" s="5">
        <v>0.69444444444444442</v>
      </c>
      <c r="H24" s="6">
        <v>3</v>
      </c>
    </row>
    <row r="25" spans="1:9" x14ac:dyDescent="0.25">
      <c r="A25" s="158"/>
      <c r="B25" s="7" t="s">
        <v>1</v>
      </c>
      <c r="C25" s="119">
        <v>35</v>
      </c>
      <c r="D25" s="4">
        <v>23</v>
      </c>
      <c r="E25" s="5">
        <v>0.65714285714285714</v>
      </c>
      <c r="F25" s="4">
        <v>21</v>
      </c>
      <c r="G25" s="5">
        <v>0.6</v>
      </c>
      <c r="H25" s="6">
        <v>3</v>
      </c>
      <c r="I25" s="57"/>
    </row>
    <row r="26" spans="1:9" x14ac:dyDescent="0.25">
      <c r="A26" s="158"/>
      <c r="B26" s="7" t="s">
        <v>2</v>
      </c>
      <c r="C26" s="119">
        <v>55</v>
      </c>
      <c r="D26" s="4">
        <v>44</v>
      </c>
      <c r="E26" s="5">
        <v>0.8</v>
      </c>
      <c r="F26" s="4">
        <v>42</v>
      </c>
      <c r="G26" s="5">
        <v>0.76363636363636367</v>
      </c>
      <c r="H26" s="6">
        <v>3</v>
      </c>
      <c r="I26" s="57"/>
    </row>
    <row r="27" spans="1:9" x14ac:dyDescent="0.25">
      <c r="A27" s="158"/>
      <c r="B27" s="7" t="s">
        <v>48</v>
      </c>
      <c r="C27" s="119">
        <v>66</v>
      </c>
      <c r="D27" s="4">
        <v>59</v>
      </c>
      <c r="E27" s="5">
        <v>0.89393939393939392</v>
      </c>
      <c r="F27" s="4">
        <v>55</v>
      </c>
      <c r="G27" s="5">
        <v>0.83333333333333337</v>
      </c>
      <c r="H27" s="6">
        <v>2.7288135593220337</v>
      </c>
      <c r="I27" s="57"/>
    </row>
    <row r="28" spans="1:9" x14ac:dyDescent="0.25">
      <c r="A28" s="158"/>
      <c r="B28" s="7" t="s">
        <v>47</v>
      </c>
      <c r="C28" s="119">
        <v>91</v>
      </c>
      <c r="D28" s="4">
        <v>86</v>
      </c>
      <c r="E28" s="5">
        <v>0.94505494505494503</v>
      </c>
      <c r="F28" s="4">
        <v>83</v>
      </c>
      <c r="G28" s="5">
        <v>0.91208791208791207</v>
      </c>
      <c r="H28" s="6">
        <v>2.9302325581395348</v>
      </c>
      <c r="I28" s="57"/>
    </row>
    <row r="29" spans="1:9" x14ac:dyDescent="0.25">
      <c r="A29" s="159"/>
      <c r="B29" s="53" t="s">
        <v>30</v>
      </c>
      <c r="C29" s="17">
        <f>IFERROR(SUM(C24:C28), "--")</f>
        <v>283</v>
      </c>
      <c r="D29" s="17">
        <f>IFERROR(SUM(D24:D28), "--")</f>
        <v>241</v>
      </c>
      <c r="E29" s="101">
        <f>IFERROR(D29/C29, "--" )</f>
        <v>0.85159010600706708</v>
      </c>
      <c r="F29" s="17">
        <f>IFERROR(SUM(F24:F28), "--")</f>
        <v>226</v>
      </c>
      <c r="G29" s="101">
        <f>IFERROR(F29/C29, "--" )</f>
        <v>0.79858657243816256</v>
      </c>
      <c r="H29" s="102" t="s">
        <v>32</v>
      </c>
      <c r="I29" s="57"/>
    </row>
    <row r="30" spans="1:9" ht="15" customHeight="1" x14ac:dyDescent="0.25">
      <c r="A30" s="154" t="s">
        <v>107</v>
      </c>
      <c r="B30" s="86" t="s">
        <v>0</v>
      </c>
      <c r="C30" s="112" t="s">
        <v>32</v>
      </c>
      <c r="D30" s="112" t="s">
        <v>32</v>
      </c>
      <c r="E30" s="113" t="s">
        <v>32</v>
      </c>
      <c r="F30" s="112" t="s">
        <v>32</v>
      </c>
      <c r="G30" s="113" t="s">
        <v>32</v>
      </c>
      <c r="H30" s="114" t="s">
        <v>32</v>
      </c>
    </row>
    <row r="31" spans="1:9" x14ac:dyDescent="0.25">
      <c r="A31" s="155"/>
      <c r="B31" s="86" t="s">
        <v>1</v>
      </c>
      <c r="C31" s="112" t="s">
        <v>32</v>
      </c>
      <c r="D31" s="112" t="s">
        <v>32</v>
      </c>
      <c r="E31" s="113" t="s">
        <v>32</v>
      </c>
      <c r="F31" s="112" t="s">
        <v>32</v>
      </c>
      <c r="G31" s="113" t="s">
        <v>32</v>
      </c>
      <c r="H31" s="114" t="s">
        <v>32</v>
      </c>
      <c r="I31" s="57"/>
    </row>
    <row r="32" spans="1:9" x14ac:dyDescent="0.25">
      <c r="A32" s="155"/>
      <c r="B32" s="86" t="s">
        <v>2</v>
      </c>
      <c r="C32" s="112" t="s">
        <v>32</v>
      </c>
      <c r="D32" s="112" t="s">
        <v>32</v>
      </c>
      <c r="E32" s="113" t="s">
        <v>32</v>
      </c>
      <c r="F32" s="112" t="s">
        <v>32</v>
      </c>
      <c r="G32" s="113" t="s">
        <v>32</v>
      </c>
      <c r="H32" s="114" t="s">
        <v>32</v>
      </c>
      <c r="I32" s="57"/>
    </row>
    <row r="33" spans="1:9" x14ac:dyDescent="0.25">
      <c r="A33" s="155"/>
      <c r="B33" s="86" t="s">
        <v>48</v>
      </c>
      <c r="C33" s="112" t="s">
        <v>32</v>
      </c>
      <c r="D33" s="112" t="s">
        <v>32</v>
      </c>
      <c r="E33" s="113" t="s">
        <v>32</v>
      </c>
      <c r="F33" s="112" t="s">
        <v>32</v>
      </c>
      <c r="G33" s="113" t="s">
        <v>32</v>
      </c>
      <c r="H33" s="114" t="s">
        <v>32</v>
      </c>
      <c r="I33" s="57"/>
    </row>
    <row r="34" spans="1:9" x14ac:dyDescent="0.25">
      <c r="A34" s="155"/>
      <c r="B34" s="86" t="s">
        <v>47</v>
      </c>
      <c r="C34" s="87">
        <v>41</v>
      </c>
      <c r="D34" s="87">
        <v>38</v>
      </c>
      <c r="E34" s="89">
        <v>0.92682926829268297</v>
      </c>
      <c r="F34" s="87">
        <v>35</v>
      </c>
      <c r="G34" s="89">
        <v>0.85365853658536583</v>
      </c>
      <c r="H34" s="88">
        <v>2.8421052631578947</v>
      </c>
      <c r="I34" s="57"/>
    </row>
    <row r="35" spans="1:9" x14ac:dyDescent="0.25">
      <c r="A35" s="156"/>
      <c r="B35" s="94" t="s">
        <v>30</v>
      </c>
      <c r="C35" s="106">
        <f>IFERROR(SUM(C30:C34), "--")</f>
        <v>41</v>
      </c>
      <c r="D35" s="106">
        <f>IFERROR(SUM(D30:D34), "--")</f>
        <v>38</v>
      </c>
      <c r="E35" s="108">
        <f>IFERROR(D35/C35, "--" )</f>
        <v>0.92682926829268297</v>
      </c>
      <c r="F35" s="106">
        <f>IFERROR(SUM(F30:F34), "--")</f>
        <v>35</v>
      </c>
      <c r="G35" s="108">
        <f>IFERROR(F35/C35, "--" )</f>
        <v>0.85365853658536583</v>
      </c>
      <c r="H35" s="107" t="s">
        <v>32</v>
      </c>
      <c r="I35" s="57"/>
    </row>
    <row r="36" spans="1:9" ht="15" customHeight="1" x14ac:dyDescent="0.25">
      <c r="A36" s="157" t="s">
        <v>108</v>
      </c>
      <c r="B36" s="7" t="s">
        <v>0</v>
      </c>
      <c r="C36" s="119">
        <v>106</v>
      </c>
      <c r="D36" s="4">
        <v>97</v>
      </c>
      <c r="E36" s="5">
        <v>0.91509433962264153</v>
      </c>
      <c r="F36" s="4">
        <v>70</v>
      </c>
      <c r="G36" s="5">
        <v>0.660377358490566</v>
      </c>
      <c r="H36" s="6">
        <v>2.1855670103092781</v>
      </c>
    </row>
    <row r="37" spans="1:9" x14ac:dyDescent="0.25">
      <c r="A37" s="158"/>
      <c r="B37" s="7" t="s">
        <v>1</v>
      </c>
      <c r="C37" s="119">
        <v>89</v>
      </c>
      <c r="D37" s="4">
        <v>81</v>
      </c>
      <c r="E37" s="5">
        <v>0.9101123595505618</v>
      </c>
      <c r="F37" s="4">
        <v>71</v>
      </c>
      <c r="G37" s="5">
        <v>0.797752808988764</v>
      </c>
      <c r="H37" s="6">
        <v>2.6296296296296298</v>
      </c>
      <c r="I37" s="57"/>
    </row>
    <row r="38" spans="1:9" x14ac:dyDescent="0.25">
      <c r="A38" s="158"/>
      <c r="B38" s="7" t="s">
        <v>2</v>
      </c>
      <c r="C38" s="119">
        <v>91</v>
      </c>
      <c r="D38" s="4">
        <v>88</v>
      </c>
      <c r="E38" s="5">
        <v>0.96703296703296704</v>
      </c>
      <c r="F38" s="4">
        <v>72</v>
      </c>
      <c r="G38" s="5">
        <v>0.79120879120879117</v>
      </c>
      <c r="H38" s="6">
        <v>2.5747126436781609</v>
      </c>
      <c r="I38" s="57"/>
    </row>
    <row r="39" spans="1:9" x14ac:dyDescent="0.25">
      <c r="A39" s="158"/>
      <c r="B39" s="7" t="s">
        <v>48</v>
      </c>
      <c r="C39" s="119">
        <v>84</v>
      </c>
      <c r="D39" s="4">
        <v>71</v>
      </c>
      <c r="E39" s="5">
        <v>0.84523809523809523</v>
      </c>
      <c r="F39" s="4">
        <v>61</v>
      </c>
      <c r="G39" s="5">
        <v>0.72619047619047616</v>
      </c>
      <c r="H39" s="6">
        <v>2.9</v>
      </c>
      <c r="I39" s="57"/>
    </row>
    <row r="40" spans="1:9" x14ac:dyDescent="0.25">
      <c r="A40" s="158"/>
      <c r="B40" s="7" t="s">
        <v>47</v>
      </c>
      <c r="C40" s="119">
        <v>123</v>
      </c>
      <c r="D40" s="4">
        <v>120</v>
      </c>
      <c r="E40" s="5">
        <v>0.97560975609756095</v>
      </c>
      <c r="F40" s="4">
        <v>118</v>
      </c>
      <c r="G40" s="5">
        <v>0.95934959349593496</v>
      </c>
      <c r="H40" s="6">
        <v>3.45</v>
      </c>
      <c r="I40" s="57"/>
    </row>
    <row r="41" spans="1:9" x14ac:dyDescent="0.25">
      <c r="A41" s="159"/>
      <c r="B41" s="53" t="s">
        <v>30</v>
      </c>
      <c r="C41" s="17">
        <f>IFERROR(SUM(C36:C40), "--")</f>
        <v>493</v>
      </c>
      <c r="D41" s="17">
        <f>IFERROR(SUM(D36:D40), "--")</f>
        <v>457</v>
      </c>
      <c r="E41" s="101">
        <f>IFERROR(D41/C41, "--" )</f>
        <v>0.92697768762677479</v>
      </c>
      <c r="F41" s="17">
        <f>IFERROR(SUM(F36:F40), "--")</f>
        <v>392</v>
      </c>
      <c r="G41" s="101">
        <f>IFERROR(F41/C41, "--" )</f>
        <v>0.79513184584178498</v>
      </c>
      <c r="H41" s="102" t="s">
        <v>32</v>
      </c>
      <c r="I41" s="57"/>
    </row>
    <row r="42" spans="1:9" ht="15" customHeight="1" x14ac:dyDescent="0.25">
      <c r="A42" s="154" t="s">
        <v>109</v>
      </c>
      <c r="B42" s="86" t="s">
        <v>0</v>
      </c>
      <c r="C42" s="112" t="s">
        <v>32</v>
      </c>
      <c r="D42" s="112" t="s">
        <v>32</v>
      </c>
      <c r="E42" s="113" t="s">
        <v>32</v>
      </c>
      <c r="F42" s="112" t="s">
        <v>32</v>
      </c>
      <c r="G42" s="113" t="s">
        <v>32</v>
      </c>
      <c r="H42" s="114" t="s">
        <v>32</v>
      </c>
    </row>
    <row r="43" spans="1:9" x14ac:dyDescent="0.25">
      <c r="A43" s="155"/>
      <c r="B43" s="86" t="s">
        <v>1</v>
      </c>
      <c r="C43" s="87">
        <v>0</v>
      </c>
      <c r="D43" s="87">
        <v>0</v>
      </c>
      <c r="E43" s="113" t="s">
        <v>32</v>
      </c>
      <c r="F43" s="87">
        <v>0</v>
      </c>
      <c r="G43" s="113" t="s">
        <v>32</v>
      </c>
      <c r="H43" s="88" t="s">
        <v>32</v>
      </c>
      <c r="I43" s="57"/>
    </row>
    <row r="44" spans="1:9" x14ac:dyDescent="0.25">
      <c r="A44" s="155"/>
      <c r="B44" s="86" t="s">
        <v>2</v>
      </c>
      <c r="C44" s="87">
        <v>78</v>
      </c>
      <c r="D44" s="87">
        <v>78</v>
      </c>
      <c r="E44" s="89">
        <v>1</v>
      </c>
      <c r="F44" s="87">
        <v>78</v>
      </c>
      <c r="G44" s="89">
        <v>1</v>
      </c>
      <c r="H44" s="88">
        <v>3.9615384615384617</v>
      </c>
      <c r="I44" s="57"/>
    </row>
    <row r="45" spans="1:9" x14ac:dyDescent="0.25">
      <c r="A45" s="155"/>
      <c r="B45" s="86" t="s">
        <v>48</v>
      </c>
      <c r="C45" s="87">
        <v>95</v>
      </c>
      <c r="D45" s="87">
        <v>92</v>
      </c>
      <c r="E45" s="89">
        <v>0.96842105263157896</v>
      </c>
      <c r="F45" s="87">
        <v>89</v>
      </c>
      <c r="G45" s="89">
        <v>0.93684210526315792</v>
      </c>
      <c r="H45" s="88">
        <v>3.5108695652173911</v>
      </c>
      <c r="I45" s="57"/>
    </row>
    <row r="46" spans="1:9" x14ac:dyDescent="0.25">
      <c r="A46" s="155"/>
      <c r="B46" s="86" t="s">
        <v>47</v>
      </c>
      <c r="C46" s="87">
        <v>58</v>
      </c>
      <c r="D46" s="87">
        <v>56</v>
      </c>
      <c r="E46" s="89">
        <v>0.96551724137931039</v>
      </c>
      <c r="F46" s="87">
        <v>54</v>
      </c>
      <c r="G46" s="89">
        <v>0.93103448275862066</v>
      </c>
      <c r="H46" s="88">
        <v>3.375</v>
      </c>
      <c r="I46" s="57"/>
    </row>
    <row r="47" spans="1:9" x14ac:dyDescent="0.25">
      <c r="A47" s="156"/>
      <c r="B47" s="94" t="s">
        <v>30</v>
      </c>
      <c r="C47" s="106">
        <f>IFERROR(SUM(C42:C46), "--")</f>
        <v>231</v>
      </c>
      <c r="D47" s="106">
        <f>IFERROR(SUM(D42:D46), "--")</f>
        <v>226</v>
      </c>
      <c r="E47" s="108">
        <f>IFERROR(D47/C47, "--" )</f>
        <v>0.97835497835497831</v>
      </c>
      <c r="F47" s="106">
        <f>IFERROR(SUM(F42:F46), "--")</f>
        <v>221</v>
      </c>
      <c r="G47" s="108">
        <f>IFERROR(F47/C47, "--" )</f>
        <v>0.95670995670995673</v>
      </c>
      <c r="H47" s="107" t="s">
        <v>32</v>
      </c>
      <c r="I47" s="57"/>
    </row>
    <row r="48" spans="1:9" ht="15" customHeight="1" x14ac:dyDescent="0.25">
      <c r="A48" s="163" t="s">
        <v>110</v>
      </c>
      <c r="B48" s="7" t="s">
        <v>0</v>
      </c>
      <c r="C48" s="119">
        <v>53</v>
      </c>
      <c r="D48" s="4">
        <v>46</v>
      </c>
      <c r="E48" s="5">
        <v>0.86792452830188682</v>
      </c>
      <c r="F48" s="4">
        <v>29</v>
      </c>
      <c r="G48" s="5">
        <v>0.54716981132075471</v>
      </c>
      <c r="H48" s="6">
        <v>2.2826086956521738</v>
      </c>
    </row>
    <row r="49" spans="1:8" x14ac:dyDescent="0.25">
      <c r="A49" s="163"/>
      <c r="B49" s="7" t="s">
        <v>1</v>
      </c>
      <c r="C49" s="119">
        <v>28</v>
      </c>
      <c r="D49" s="4">
        <v>26</v>
      </c>
      <c r="E49" s="5">
        <v>0.9285714285714286</v>
      </c>
      <c r="F49" s="4">
        <v>21</v>
      </c>
      <c r="G49" s="5">
        <v>0.75</v>
      </c>
      <c r="H49" s="6">
        <v>2.6538461538461537</v>
      </c>
    </row>
    <row r="50" spans="1:8" x14ac:dyDescent="0.25">
      <c r="A50" s="163"/>
      <c r="B50" s="7" t="s">
        <v>2</v>
      </c>
      <c r="C50" s="119">
        <v>46</v>
      </c>
      <c r="D50" s="4">
        <v>46</v>
      </c>
      <c r="E50" s="5">
        <v>1</v>
      </c>
      <c r="F50" s="4">
        <v>37</v>
      </c>
      <c r="G50" s="5">
        <v>0.80434782608695654</v>
      </c>
      <c r="H50" s="6">
        <v>2.3913043478260869</v>
      </c>
    </row>
    <row r="51" spans="1:8" x14ac:dyDescent="0.25">
      <c r="A51" s="163"/>
      <c r="B51" s="7" t="s">
        <v>48</v>
      </c>
      <c r="C51" s="119">
        <v>50</v>
      </c>
      <c r="D51" s="4">
        <v>43</v>
      </c>
      <c r="E51" s="5">
        <v>0.86</v>
      </c>
      <c r="F51" s="4">
        <v>41</v>
      </c>
      <c r="G51" s="5">
        <v>0.82</v>
      </c>
      <c r="H51" s="6">
        <v>2.9302325581395348</v>
      </c>
    </row>
    <row r="52" spans="1:8" x14ac:dyDescent="0.25">
      <c r="A52" s="163"/>
      <c r="B52" s="7" t="s">
        <v>47</v>
      </c>
      <c r="C52" s="119">
        <v>15</v>
      </c>
      <c r="D52" s="4">
        <v>13</v>
      </c>
      <c r="E52" s="5">
        <v>0.8666666666666667</v>
      </c>
      <c r="F52" s="4">
        <v>11</v>
      </c>
      <c r="G52" s="5">
        <v>0.73333333333333328</v>
      </c>
      <c r="H52" s="6">
        <v>2.6923076923076925</v>
      </c>
    </row>
    <row r="53" spans="1:8" x14ac:dyDescent="0.25">
      <c r="A53" s="163"/>
      <c r="B53" s="53" t="s">
        <v>30</v>
      </c>
      <c r="C53" s="17">
        <f>IFERROR(SUM(C48:C52), "--")</f>
        <v>192</v>
      </c>
      <c r="D53" s="17">
        <f>IFERROR(SUM(D48:D52), "--")</f>
        <v>174</v>
      </c>
      <c r="E53" s="101">
        <f>IFERROR(D53/C53, "--" )</f>
        <v>0.90625</v>
      </c>
      <c r="F53" s="17">
        <f>IFERROR(SUM(F48:F52), "--")</f>
        <v>139</v>
      </c>
      <c r="G53" s="101">
        <f>IFERROR(F53/C53, "--" )</f>
        <v>0.72395833333333337</v>
      </c>
      <c r="H53" s="102" t="s">
        <v>32</v>
      </c>
    </row>
    <row r="54" spans="1:8" x14ac:dyDescent="0.25">
      <c r="A54" s="154" t="s">
        <v>111</v>
      </c>
      <c r="B54" s="86" t="s">
        <v>0</v>
      </c>
      <c r="C54" s="112" t="s">
        <v>32</v>
      </c>
      <c r="D54" s="112" t="s">
        <v>32</v>
      </c>
      <c r="E54" s="113" t="s">
        <v>32</v>
      </c>
      <c r="F54" s="112" t="s">
        <v>32</v>
      </c>
      <c r="G54" s="113" t="s">
        <v>32</v>
      </c>
      <c r="H54" s="114" t="s">
        <v>32</v>
      </c>
    </row>
    <row r="55" spans="1:8" x14ac:dyDescent="0.25">
      <c r="A55" s="155"/>
      <c r="B55" s="86" t="s">
        <v>1</v>
      </c>
      <c r="C55" s="87">
        <v>45</v>
      </c>
      <c r="D55" s="87">
        <v>40</v>
      </c>
      <c r="E55" s="89">
        <v>0.88888888888888884</v>
      </c>
      <c r="F55" s="87">
        <v>27</v>
      </c>
      <c r="G55" s="89">
        <v>0.6</v>
      </c>
      <c r="H55" s="88">
        <v>1.7948717948717949</v>
      </c>
    </row>
    <row r="56" spans="1:8" x14ac:dyDescent="0.25">
      <c r="A56" s="155"/>
      <c r="B56" s="86" t="s">
        <v>2</v>
      </c>
      <c r="C56" s="87">
        <v>41</v>
      </c>
      <c r="D56" s="87">
        <v>38</v>
      </c>
      <c r="E56" s="89">
        <v>0.92682926829268297</v>
      </c>
      <c r="F56" s="87">
        <v>20</v>
      </c>
      <c r="G56" s="89">
        <v>0.48780487804878048</v>
      </c>
      <c r="H56" s="88">
        <v>1.7105263157894737</v>
      </c>
    </row>
    <row r="57" spans="1:8" x14ac:dyDescent="0.25">
      <c r="A57" s="155"/>
      <c r="B57" s="86" t="s">
        <v>48</v>
      </c>
      <c r="C57" s="87">
        <v>98</v>
      </c>
      <c r="D57" s="87">
        <v>94</v>
      </c>
      <c r="E57" s="89">
        <v>0.95918367346938771</v>
      </c>
      <c r="F57" s="87">
        <v>88</v>
      </c>
      <c r="G57" s="89">
        <v>0.89795918367346939</v>
      </c>
      <c r="H57" s="88">
        <v>3.2688172043010755</v>
      </c>
    </row>
    <row r="58" spans="1:8" x14ac:dyDescent="0.25">
      <c r="A58" s="155"/>
      <c r="B58" s="86" t="s">
        <v>47</v>
      </c>
      <c r="C58" s="87">
        <v>82</v>
      </c>
      <c r="D58" s="87">
        <v>63</v>
      </c>
      <c r="E58" s="89">
        <v>0.76829268292682928</v>
      </c>
      <c r="F58" s="87">
        <v>54</v>
      </c>
      <c r="G58" s="89">
        <v>0.65853658536585369</v>
      </c>
      <c r="H58" s="88">
        <v>2.7096774193548385</v>
      </c>
    </row>
    <row r="59" spans="1:8" x14ac:dyDescent="0.25">
      <c r="A59" s="156"/>
      <c r="B59" s="94" t="s">
        <v>30</v>
      </c>
      <c r="C59" s="106">
        <f>IFERROR(SUM(C54:C58), "--")</f>
        <v>266</v>
      </c>
      <c r="D59" s="106">
        <f>IFERROR(SUM(D54:D58), "--")</f>
        <v>235</v>
      </c>
      <c r="E59" s="108">
        <f>IFERROR(D59/C59, "--" )</f>
        <v>0.88345864661654139</v>
      </c>
      <c r="F59" s="106">
        <f>IFERROR(SUM(F54:F58), "--")</f>
        <v>189</v>
      </c>
      <c r="G59" s="108">
        <f>IFERROR(F59/C59, "--" )</f>
        <v>0.71052631578947367</v>
      </c>
      <c r="H59" s="107" t="s">
        <v>32</v>
      </c>
    </row>
    <row r="60" spans="1:8" x14ac:dyDescent="0.25">
      <c r="A60" s="157" t="s">
        <v>112</v>
      </c>
      <c r="B60" s="7" t="s">
        <v>0</v>
      </c>
      <c r="C60" s="119">
        <v>35</v>
      </c>
      <c r="D60" s="4">
        <v>31</v>
      </c>
      <c r="E60" s="5">
        <v>0.88571428571428568</v>
      </c>
      <c r="F60" s="4">
        <v>26</v>
      </c>
      <c r="G60" s="5">
        <v>0.74285714285714288</v>
      </c>
      <c r="H60" s="6">
        <v>2.870967741935484</v>
      </c>
    </row>
    <row r="61" spans="1:8" x14ac:dyDescent="0.25">
      <c r="A61" s="158"/>
      <c r="B61" s="7" t="s">
        <v>1</v>
      </c>
      <c r="C61" s="20" t="s">
        <v>32</v>
      </c>
      <c r="D61" s="20" t="s">
        <v>32</v>
      </c>
      <c r="E61" s="120" t="s">
        <v>32</v>
      </c>
      <c r="F61" s="20" t="s">
        <v>32</v>
      </c>
      <c r="G61" s="120" t="s">
        <v>32</v>
      </c>
      <c r="H61" s="121" t="s">
        <v>32</v>
      </c>
    </row>
    <row r="62" spans="1:8" x14ac:dyDescent="0.25">
      <c r="A62" s="158"/>
      <c r="B62" s="7" t="s">
        <v>2</v>
      </c>
      <c r="C62" s="119">
        <v>34</v>
      </c>
      <c r="D62" s="4">
        <v>34</v>
      </c>
      <c r="E62" s="5">
        <v>1</v>
      </c>
      <c r="F62" s="4">
        <v>34</v>
      </c>
      <c r="G62" s="5">
        <v>1</v>
      </c>
      <c r="H62" s="6">
        <v>3.7878787878787881</v>
      </c>
    </row>
    <row r="63" spans="1:8" x14ac:dyDescent="0.25">
      <c r="A63" s="158"/>
      <c r="B63" s="7" t="s">
        <v>48</v>
      </c>
      <c r="C63" s="119">
        <v>47</v>
      </c>
      <c r="D63" s="4">
        <v>47</v>
      </c>
      <c r="E63" s="5">
        <v>1</v>
      </c>
      <c r="F63" s="4">
        <v>47</v>
      </c>
      <c r="G63" s="5">
        <v>1</v>
      </c>
      <c r="H63" s="6">
        <v>3.7272727272727271</v>
      </c>
    </row>
    <row r="64" spans="1:8" x14ac:dyDescent="0.25">
      <c r="A64" s="158"/>
      <c r="B64" s="7" t="s">
        <v>47</v>
      </c>
      <c r="C64" s="119">
        <v>83</v>
      </c>
      <c r="D64" s="4">
        <v>82</v>
      </c>
      <c r="E64" s="5">
        <v>0.98795180722891562</v>
      </c>
      <c r="F64" s="4">
        <v>82</v>
      </c>
      <c r="G64" s="5">
        <v>0.98795180722891562</v>
      </c>
      <c r="H64" s="6">
        <v>3.5609756097560976</v>
      </c>
    </row>
    <row r="65" spans="1:9" x14ac:dyDescent="0.25">
      <c r="A65" s="159"/>
      <c r="B65" s="53" t="s">
        <v>30</v>
      </c>
      <c r="C65" s="17">
        <f>IFERROR(SUM(C60:C64), "--")</f>
        <v>199</v>
      </c>
      <c r="D65" s="17">
        <f>IFERROR(SUM(D60:D64), "--")</f>
        <v>194</v>
      </c>
      <c r="E65" s="101">
        <f>IFERROR(D65/C65, "--" )</f>
        <v>0.97487437185929648</v>
      </c>
      <c r="F65" s="17">
        <f>IFERROR(SUM(F60:F64), "--")</f>
        <v>189</v>
      </c>
      <c r="G65" s="101">
        <f>IFERROR(F65/C65, "--" )</f>
        <v>0.94974874371859297</v>
      </c>
      <c r="H65" s="102" t="s">
        <v>32</v>
      </c>
    </row>
    <row r="66" spans="1:9" ht="15" customHeight="1" x14ac:dyDescent="0.25">
      <c r="A66" s="3"/>
      <c r="B66"/>
      <c r="C66"/>
      <c r="D66"/>
      <c r="E66"/>
      <c r="F66"/>
      <c r="G66"/>
      <c r="H66"/>
      <c r="I66"/>
    </row>
    <row r="67" spans="1:9" x14ac:dyDescent="0.25">
      <c r="A67" s="3"/>
      <c r="B67"/>
      <c r="C67"/>
      <c r="D67"/>
      <c r="E67"/>
      <c r="F67"/>
      <c r="G67"/>
      <c r="H67"/>
      <c r="I67"/>
    </row>
    <row r="68" spans="1:9" x14ac:dyDescent="0.25">
      <c r="A68" s="3"/>
      <c r="B68"/>
      <c r="C68"/>
      <c r="D68"/>
      <c r="E68"/>
      <c r="F68"/>
      <c r="G68"/>
      <c r="H68"/>
      <c r="I68"/>
    </row>
    <row r="69" spans="1:9" x14ac:dyDescent="0.25">
      <c r="A69" s="3"/>
      <c r="B69"/>
      <c r="C69"/>
      <c r="D69"/>
      <c r="E69"/>
      <c r="F69"/>
      <c r="G69"/>
      <c r="H69"/>
      <c r="I69"/>
    </row>
    <row r="70" spans="1:9" x14ac:dyDescent="0.25">
      <c r="A70" s="3"/>
      <c r="B70"/>
      <c r="C70"/>
      <c r="D70"/>
      <c r="E70"/>
      <c r="F70"/>
      <c r="G70"/>
      <c r="H70"/>
      <c r="I70"/>
    </row>
    <row r="71" spans="1:9" x14ac:dyDescent="0.25">
      <c r="A71" s="3"/>
      <c r="B71"/>
      <c r="C71"/>
      <c r="D71"/>
      <c r="E71"/>
      <c r="F71"/>
      <c r="G71"/>
      <c r="H71"/>
      <c r="I71"/>
    </row>
    <row r="72" spans="1:9" ht="15" customHeight="1" x14ac:dyDescent="0.25">
      <c r="A72" s="3"/>
      <c r="B72"/>
      <c r="C72"/>
      <c r="D72"/>
      <c r="E72"/>
      <c r="F72"/>
      <c r="G72"/>
      <c r="H72"/>
      <c r="I72"/>
    </row>
    <row r="73" spans="1:9" x14ac:dyDescent="0.25">
      <c r="A73" s="3"/>
      <c r="B73"/>
      <c r="C73"/>
      <c r="D73"/>
      <c r="E73"/>
      <c r="F73"/>
      <c r="G73"/>
      <c r="H73"/>
      <c r="I73"/>
    </row>
    <row r="74" spans="1:9" x14ac:dyDescent="0.25">
      <c r="A74" s="3"/>
      <c r="B74"/>
      <c r="C74"/>
      <c r="D74"/>
      <c r="E74"/>
      <c r="F74"/>
      <c r="G74"/>
      <c r="H74"/>
      <c r="I74"/>
    </row>
    <row r="75" spans="1:9" x14ac:dyDescent="0.25">
      <c r="A75" s="3"/>
      <c r="B75"/>
      <c r="C75"/>
      <c r="D75"/>
      <c r="E75"/>
      <c r="F75"/>
      <c r="G75"/>
      <c r="H75"/>
      <c r="I75"/>
    </row>
    <row r="76" spans="1:9" x14ac:dyDescent="0.25">
      <c r="A76" s="3"/>
      <c r="B76"/>
      <c r="C76"/>
      <c r="D76"/>
      <c r="E76"/>
      <c r="F76"/>
      <c r="G76"/>
      <c r="H76"/>
      <c r="I76"/>
    </row>
    <row r="77" spans="1:9" x14ac:dyDescent="0.25">
      <c r="A77" s="3"/>
      <c r="B77"/>
      <c r="C77"/>
      <c r="D77"/>
      <c r="E77"/>
      <c r="F77"/>
      <c r="G77"/>
      <c r="H77"/>
      <c r="I77"/>
    </row>
  </sheetData>
  <mergeCells count="11">
    <mergeCell ref="A54:A59"/>
    <mergeCell ref="A60:A65"/>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4" t="s">
        <v>101</v>
      </c>
      <c r="B1" s="165"/>
      <c r="C1" s="165"/>
      <c r="D1" s="165"/>
      <c r="E1" s="165"/>
      <c r="F1" s="165"/>
      <c r="G1" s="165"/>
      <c r="H1" s="165"/>
    </row>
    <row r="2" spans="1:8" ht="30" x14ac:dyDescent="0.25">
      <c r="A2" s="26" t="s">
        <v>46</v>
      </c>
      <c r="B2" s="2" t="s">
        <v>4</v>
      </c>
      <c r="C2" s="64" t="s">
        <v>51</v>
      </c>
      <c r="D2" s="64" t="s">
        <v>52</v>
      </c>
      <c r="E2" s="64" t="s">
        <v>49</v>
      </c>
      <c r="F2" s="64" t="s">
        <v>53</v>
      </c>
      <c r="G2" s="64" t="s">
        <v>3</v>
      </c>
      <c r="H2" s="64" t="s">
        <v>50</v>
      </c>
    </row>
    <row r="3" spans="1:8" x14ac:dyDescent="0.25">
      <c r="A3" s="170" t="s">
        <v>45</v>
      </c>
      <c r="B3" s="7" t="s">
        <v>0</v>
      </c>
      <c r="C3" s="27">
        <v>78</v>
      </c>
      <c r="D3" s="27">
        <v>70</v>
      </c>
      <c r="E3" s="28">
        <v>0.89743589743589747</v>
      </c>
      <c r="F3" s="27">
        <v>60</v>
      </c>
      <c r="G3" s="28">
        <v>0.76923076923076927</v>
      </c>
      <c r="H3" s="29">
        <v>2.8857142857142857</v>
      </c>
    </row>
    <row r="4" spans="1:8" x14ac:dyDescent="0.25">
      <c r="A4" s="171"/>
      <c r="B4" s="7" t="s">
        <v>1</v>
      </c>
      <c r="C4" s="27">
        <v>36</v>
      </c>
      <c r="D4" s="27">
        <v>31</v>
      </c>
      <c r="E4" s="28">
        <v>0.86111111111111116</v>
      </c>
      <c r="F4" s="27">
        <v>27</v>
      </c>
      <c r="G4" s="28">
        <v>0.75</v>
      </c>
      <c r="H4" s="29">
        <v>2.967741935483871</v>
      </c>
    </row>
    <row r="5" spans="1:8" x14ac:dyDescent="0.25">
      <c r="A5" s="171"/>
      <c r="B5" s="7" t="s">
        <v>2</v>
      </c>
      <c r="C5" s="27">
        <v>168</v>
      </c>
      <c r="D5" s="27">
        <v>164</v>
      </c>
      <c r="E5" s="28">
        <v>0.97619047619047616</v>
      </c>
      <c r="F5" s="27">
        <v>157</v>
      </c>
      <c r="G5" s="28">
        <v>0.93452380952380953</v>
      </c>
      <c r="H5" s="29">
        <v>3.5950920245398774</v>
      </c>
    </row>
    <row r="6" spans="1:8" x14ac:dyDescent="0.25">
      <c r="A6" s="171"/>
      <c r="B6" s="7" t="s">
        <v>48</v>
      </c>
      <c r="C6" s="27">
        <v>217</v>
      </c>
      <c r="D6" s="27">
        <v>212</v>
      </c>
      <c r="E6" s="28">
        <v>0.97695852534562211</v>
      </c>
      <c r="F6" s="27">
        <v>207</v>
      </c>
      <c r="G6" s="28">
        <v>0.95391705069124422</v>
      </c>
      <c r="H6" s="29">
        <v>3.4497607655502391</v>
      </c>
    </row>
    <row r="7" spans="1:8" x14ac:dyDescent="0.25">
      <c r="A7" s="171"/>
      <c r="B7" s="7" t="s">
        <v>47</v>
      </c>
      <c r="C7" s="27">
        <v>179</v>
      </c>
      <c r="D7" s="27">
        <v>175</v>
      </c>
      <c r="E7" s="28">
        <v>0.97765363128491622</v>
      </c>
      <c r="F7" s="27">
        <v>172</v>
      </c>
      <c r="G7" s="28">
        <v>0.96089385474860334</v>
      </c>
      <c r="H7" s="29">
        <v>3.5371428571428569</v>
      </c>
    </row>
    <row r="8" spans="1:8" s="71" customFormat="1" x14ac:dyDescent="0.25">
      <c r="A8" s="172"/>
      <c r="B8" s="53" t="s">
        <v>30</v>
      </c>
      <c r="C8" s="92">
        <f>IFERROR(SUM(C3:C7), "--")</f>
        <v>678</v>
      </c>
      <c r="D8" s="92">
        <f>IFERROR(SUM(D3:D7), "--")</f>
        <v>652</v>
      </c>
      <c r="E8" s="97">
        <f>IFERROR(D8/C8, "--")</f>
        <v>0.96165191740412981</v>
      </c>
      <c r="F8" s="92">
        <f>IFERROR(SUM(F3:F7), "--")</f>
        <v>623</v>
      </c>
      <c r="G8" s="97">
        <f>IFERROR(F8/C8, "--")</f>
        <v>0.91887905604719766</v>
      </c>
      <c r="H8" s="93" t="s">
        <v>32</v>
      </c>
    </row>
    <row r="9" spans="1:8" x14ac:dyDescent="0.25">
      <c r="A9" s="167" t="s">
        <v>55</v>
      </c>
      <c r="B9" s="86" t="s">
        <v>0</v>
      </c>
      <c r="C9" s="38">
        <v>314</v>
      </c>
      <c r="D9" s="38">
        <v>263</v>
      </c>
      <c r="E9" s="91">
        <v>0.83757961783439494</v>
      </c>
      <c r="F9" s="38">
        <v>208</v>
      </c>
      <c r="G9" s="91">
        <v>0.66242038216560506</v>
      </c>
      <c r="H9" s="90">
        <v>2.6259541984732824</v>
      </c>
    </row>
    <row r="10" spans="1:8" x14ac:dyDescent="0.25">
      <c r="A10" s="168"/>
      <c r="B10" s="86" t="s">
        <v>1</v>
      </c>
      <c r="C10" s="38">
        <v>363</v>
      </c>
      <c r="D10" s="38">
        <v>320</v>
      </c>
      <c r="E10" s="91">
        <v>0.88154269972451793</v>
      </c>
      <c r="F10" s="38">
        <v>258</v>
      </c>
      <c r="G10" s="91">
        <v>0.71074380165289253</v>
      </c>
      <c r="H10" s="90">
        <v>2.5754716981132075</v>
      </c>
    </row>
    <row r="11" spans="1:8" x14ac:dyDescent="0.25">
      <c r="A11" s="168"/>
      <c r="B11" s="86" t="s">
        <v>2</v>
      </c>
      <c r="C11" s="38">
        <v>391</v>
      </c>
      <c r="D11" s="38">
        <v>343</v>
      </c>
      <c r="E11" s="91">
        <v>0.87723785166240409</v>
      </c>
      <c r="F11" s="38">
        <v>260</v>
      </c>
      <c r="G11" s="91">
        <v>0.66496163682864451</v>
      </c>
      <c r="H11" s="90">
        <v>2.4306784660766962</v>
      </c>
    </row>
    <row r="12" spans="1:8" x14ac:dyDescent="0.25">
      <c r="A12" s="168"/>
      <c r="B12" s="86" t="s">
        <v>48</v>
      </c>
      <c r="C12" s="38">
        <v>428</v>
      </c>
      <c r="D12" s="38">
        <v>374</v>
      </c>
      <c r="E12" s="91">
        <v>0.87383177570093462</v>
      </c>
      <c r="F12" s="38">
        <v>311</v>
      </c>
      <c r="G12" s="91">
        <v>0.72663551401869164</v>
      </c>
      <c r="H12" s="90">
        <v>2.8796561604584525</v>
      </c>
    </row>
    <row r="13" spans="1:8" x14ac:dyDescent="0.25">
      <c r="A13" s="168"/>
      <c r="B13" s="86" t="s">
        <v>47</v>
      </c>
      <c r="C13" s="38">
        <v>615</v>
      </c>
      <c r="D13" s="38">
        <v>542</v>
      </c>
      <c r="E13" s="91">
        <v>0.88130081300813012</v>
      </c>
      <c r="F13" s="38">
        <v>490</v>
      </c>
      <c r="G13" s="91">
        <v>0.7967479674796748</v>
      </c>
      <c r="H13" s="90">
        <v>3.042513863216266</v>
      </c>
    </row>
    <row r="14" spans="1:8" s="71" customFormat="1" x14ac:dyDescent="0.25">
      <c r="A14" s="169"/>
      <c r="B14" s="94" t="s">
        <v>30</v>
      </c>
      <c r="C14" s="98">
        <f>IFERROR(SUM(C9:C13), "--")</f>
        <v>2111</v>
      </c>
      <c r="D14" s="98">
        <f>IFERROR(SUM(D9:D13), "--")</f>
        <v>1842</v>
      </c>
      <c r="E14" s="99">
        <f>IFERROR(D14/C14, "--")</f>
        <v>0.87257224064424443</v>
      </c>
      <c r="F14" s="98">
        <f>IFERROR(SUM(F9:F13), "--")</f>
        <v>1527</v>
      </c>
      <c r="G14" s="99">
        <f>IFERROR(F14/C14, "--")</f>
        <v>0.72335386072951213</v>
      </c>
      <c r="H14" s="95" t="s">
        <v>32</v>
      </c>
    </row>
    <row r="15" spans="1:8" ht="15" customHeight="1" x14ac:dyDescent="0.25">
      <c r="A15" s="166" t="s">
        <v>54</v>
      </c>
      <c r="B15" s="7" t="s">
        <v>0</v>
      </c>
      <c r="C15" s="30" t="s">
        <v>32</v>
      </c>
      <c r="D15" s="30" t="s">
        <v>32</v>
      </c>
      <c r="E15" s="31" t="s">
        <v>32</v>
      </c>
      <c r="F15" s="30" t="s">
        <v>32</v>
      </c>
      <c r="G15" s="31" t="s">
        <v>32</v>
      </c>
      <c r="H15" s="32" t="s">
        <v>32</v>
      </c>
    </row>
    <row r="16" spans="1:8" x14ac:dyDescent="0.25">
      <c r="A16" s="166"/>
      <c r="B16" s="7" t="s">
        <v>1</v>
      </c>
      <c r="C16" s="30" t="s">
        <v>32</v>
      </c>
      <c r="D16" s="30" t="s">
        <v>32</v>
      </c>
      <c r="E16" s="31" t="s">
        <v>32</v>
      </c>
      <c r="F16" s="30" t="s">
        <v>32</v>
      </c>
      <c r="G16" s="31" t="s">
        <v>32</v>
      </c>
      <c r="H16" s="32" t="s">
        <v>32</v>
      </c>
    </row>
    <row r="17" spans="1:8" x14ac:dyDescent="0.25">
      <c r="A17" s="166"/>
      <c r="B17" s="7" t="s">
        <v>2</v>
      </c>
      <c r="C17" s="30" t="s">
        <v>32</v>
      </c>
      <c r="D17" s="30" t="s">
        <v>32</v>
      </c>
      <c r="E17" s="31" t="s">
        <v>32</v>
      </c>
      <c r="F17" s="30" t="s">
        <v>32</v>
      </c>
      <c r="G17" s="31" t="s">
        <v>32</v>
      </c>
      <c r="H17" s="32" t="s">
        <v>32</v>
      </c>
    </row>
    <row r="18" spans="1:8" x14ac:dyDescent="0.25">
      <c r="A18" s="166"/>
      <c r="B18" s="7" t="s">
        <v>48</v>
      </c>
      <c r="C18" s="30" t="s">
        <v>32</v>
      </c>
      <c r="D18" s="30" t="s">
        <v>32</v>
      </c>
      <c r="E18" s="31" t="s">
        <v>32</v>
      </c>
      <c r="F18" s="30" t="s">
        <v>32</v>
      </c>
      <c r="G18" s="31" t="s">
        <v>32</v>
      </c>
      <c r="H18" s="32" t="s">
        <v>32</v>
      </c>
    </row>
    <row r="19" spans="1:8" x14ac:dyDescent="0.25">
      <c r="A19" s="166"/>
      <c r="B19" s="7" t="s">
        <v>47</v>
      </c>
      <c r="C19" s="30" t="s">
        <v>32</v>
      </c>
      <c r="D19" s="30" t="s">
        <v>32</v>
      </c>
      <c r="E19" s="31" t="s">
        <v>32</v>
      </c>
      <c r="F19" s="30" t="s">
        <v>32</v>
      </c>
      <c r="G19" s="31" t="s">
        <v>32</v>
      </c>
      <c r="H19" s="32" t="s">
        <v>32</v>
      </c>
    </row>
    <row r="20" spans="1:8" s="71" customFormat="1" x14ac:dyDescent="0.25">
      <c r="A20" s="166"/>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1"/>
      <c r="B1" s="181"/>
      <c r="C1" s="181" t="s">
        <v>102</v>
      </c>
      <c r="D1" s="181"/>
      <c r="E1" s="181"/>
      <c r="F1" s="181"/>
      <c r="G1" s="181"/>
      <c r="H1" s="181"/>
      <c r="I1" s="164" t="s">
        <v>102</v>
      </c>
      <c r="J1" s="164"/>
      <c r="K1" s="164"/>
      <c r="L1" s="164"/>
      <c r="M1" s="164"/>
      <c r="N1" s="164"/>
      <c r="O1" s="164" t="s">
        <v>102</v>
      </c>
      <c r="P1" s="164"/>
      <c r="Q1" s="164"/>
      <c r="R1" s="164"/>
      <c r="S1" s="164"/>
      <c r="T1" s="164"/>
    </row>
    <row r="2" spans="1:20" ht="21" x14ac:dyDescent="0.25">
      <c r="A2" s="173" t="s">
        <v>38</v>
      </c>
      <c r="B2" s="179" t="s">
        <v>4</v>
      </c>
      <c r="C2" s="176" t="s">
        <v>45</v>
      </c>
      <c r="D2" s="177"/>
      <c r="E2" s="177"/>
      <c r="F2" s="177"/>
      <c r="G2" s="177"/>
      <c r="H2" s="178"/>
      <c r="I2" s="175" t="s">
        <v>55</v>
      </c>
      <c r="J2" s="175"/>
      <c r="K2" s="175"/>
      <c r="L2" s="175"/>
      <c r="M2" s="175"/>
      <c r="N2" s="175"/>
      <c r="O2" s="175" t="s">
        <v>54</v>
      </c>
      <c r="P2" s="175"/>
      <c r="Q2" s="175"/>
      <c r="R2" s="175"/>
      <c r="S2" s="175"/>
      <c r="T2" s="175"/>
    </row>
    <row r="3" spans="1:20" x14ac:dyDescent="0.25">
      <c r="A3" s="174"/>
      <c r="B3" s="180"/>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82" t="s">
        <v>39</v>
      </c>
      <c r="B4" s="7" t="s">
        <v>0</v>
      </c>
      <c r="C4" s="78">
        <v>6</v>
      </c>
      <c r="D4" s="33">
        <v>5</v>
      </c>
      <c r="E4" s="28">
        <v>0.83333333333333337</v>
      </c>
      <c r="F4" s="33">
        <v>4</v>
      </c>
      <c r="G4" s="28">
        <v>0.66666666666666663</v>
      </c>
      <c r="H4" s="34">
        <v>3</v>
      </c>
      <c r="I4" s="78">
        <v>26</v>
      </c>
      <c r="J4" s="33">
        <v>19</v>
      </c>
      <c r="K4" s="28">
        <v>0.73076923076923073</v>
      </c>
      <c r="L4" s="33">
        <v>11</v>
      </c>
      <c r="M4" s="28">
        <v>0.42307692307692307</v>
      </c>
      <c r="N4" s="34">
        <v>1.7894736842105263</v>
      </c>
      <c r="O4" s="115" t="s">
        <v>32</v>
      </c>
      <c r="P4" s="116" t="s">
        <v>32</v>
      </c>
      <c r="Q4" s="31" t="s">
        <v>32</v>
      </c>
      <c r="R4" s="116" t="s">
        <v>32</v>
      </c>
      <c r="S4" s="31" t="s">
        <v>32</v>
      </c>
      <c r="T4" s="117" t="s">
        <v>32</v>
      </c>
    </row>
    <row r="5" spans="1:20" x14ac:dyDescent="0.25">
      <c r="A5" s="183"/>
      <c r="B5" s="7" t="s">
        <v>1</v>
      </c>
      <c r="C5" s="78">
        <v>4</v>
      </c>
      <c r="D5" s="33">
        <v>3</v>
      </c>
      <c r="E5" s="28">
        <v>0.75</v>
      </c>
      <c r="F5" s="33">
        <v>3</v>
      </c>
      <c r="G5" s="28">
        <v>0.75</v>
      </c>
      <c r="H5" s="34">
        <v>3</v>
      </c>
      <c r="I5" s="78">
        <v>32</v>
      </c>
      <c r="J5" s="33">
        <v>29</v>
      </c>
      <c r="K5" s="28">
        <v>0.90625</v>
      </c>
      <c r="L5" s="33">
        <v>18</v>
      </c>
      <c r="M5" s="28">
        <v>0.5625</v>
      </c>
      <c r="N5" s="34">
        <v>2.1071428571428572</v>
      </c>
      <c r="O5" s="115" t="s">
        <v>32</v>
      </c>
      <c r="P5" s="116" t="s">
        <v>32</v>
      </c>
      <c r="Q5" s="31" t="s">
        <v>32</v>
      </c>
      <c r="R5" s="116" t="s">
        <v>32</v>
      </c>
      <c r="S5" s="31" t="s">
        <v>32</v>
      </c>
      <c r="T5" s="117" t="s">
        <v>32</v>
      </c>
    </row>
    <row r="6" spans="1:20" x14ac:dyDescent="0.25">
      <c r="A6" s="183"/>
      <c r="B6" s="7" t="s">
        <v>2</v>
      </c>
      <c r="C6" s="78">
        <v>15</v>
      </c>
      <c r="D6" s="33">
        <v>14</v>
      </c>
      <c r="E6" s="28">
        <v>0.93333333333333335</v>
      </c>
      <c r="F6" s="33">
        <v>14</v>
      </c>
      <c r="G6" s="28">
        <v>0.93333333333333335</v>
      </c>
      <c r="H6" s="34">
        <v>3.6428571428571428</v>
      </c>
      <c r="I6" s="78">
        <v>25</v>
      </c>
      <c r="J6" s="33">
        <v>17</v>
      </c>
      <c r="K6" s="28">
        <v>0.68</v>
      </c>
      <c r="L6" s="33">
        <v>9</v>
      </c>
      <c r="M6" s="28">
        <v>0.36</v>
      </c>
      <c r="N6" s="34">
        <v>1.7647058823529411</v>
      </c>
      <c r="O6" s="115" t="s">
        <v>32</v>
      </c>
      <c r="P6" s="116" t="s">
        <v>32</v>
      </c>
      <c r="Q6" s="31" t="s">
        <v>32</v>
      </c>
      <c r="R6" s="116" t="s">
        <v>32</v>
      </c>
      <c r="S6" s="31" t="s">
        <v>32</v>
      </c>
      <c r="T6" s="117" t="s">
        <v>32</v>
      </c>
    </row>
    <row r="7" spans="1:20" x14ac:dyDescent="0.25">
      <c r="A7" s="183"/>
      <c r="B7" s="7" t="s">
        <v>48</v>
      </c>
      <c r="C7" s="78">
        <v>22</v>
      </c>
      <c r="D7" s="33">
        <v>22</v>
      </c>
      <c r="E7" s="28">
        <v>1</v>
      </c>
      <c r="F7" s="33">
        <v>20</v>
      </c>
      <c r="G7" s="28">
        <v>0.90909090909090906</v>
      </c>
      <c r="H7" s="34">
        <v>3.1818181818181817</v>
      </c>
      <c r="I7" s="78">
        <v>43</v>
      </c>
      <c r="J7" s="33">
        <v>38</v>
      </c>
      <c r="K7" s="28">
        <v>0.88372093023255816</v>
      </c>
      <c r="L7" s="33">
        <v>29</v>
      </c>
      <c r="M7" s="28">
        <v>0.67441860465116277</v>
      </c>
      <c r="N7" s="34">
        <v>3.1212121212121211</v>
      </c>
      <c r="O7" s="115" t="s">
        <v>32</v>
      </c>
      <c r="P7" s="116" t="s">
        <v>32</v>
      </c>
      <c r="Q7" s="31" t="s">
        <v>32</v>
      </c>
      <c r="R7" s="116" t="s">
        <v>32</v>
      </c>
      <c r="S7" s="31" t="s">
        <v>32</v>
      </c>
      <c r="T7" s="117" t="s">
        <v>32</v>
      </c>
    </row>
    <row r="8" spans="1:20" x14ac:dyDescent="0.25">
      <c r="A8" s="183"/>
      <c r="B8" s="7" t="s">
        <v>47</v>
      </c>
      <c r="C8" s="78">
        <v>11</v>
      </c>
      <c r="D8" s="33">
        <v>10</v>
      </c>
      <c r="E8" s="28">
        <v>0.90909090909090906</v>
      </c>
      <c r="F8" s="33">
        <v>10</v>
      </c>
      <c r="G8" s="28">
        <v>0.90909090909090906</v>
      </c>
      <c r="H8" s="34">
        <v>3.4</v>
      </c>
      <c r="I8" s="78">
        <v>59</v>
      </c>
      <c r="J8" s="33">
        <v>53</v>
      </c>
      <c r="K8" s="28">
        <v>0.89830508474576276</v>
      </c>
      <c r="L8" s="33">
        <v>48</v>
      </c>
      <c r="M8" s="28">
        <v>0.81355932203389836</v>
      </c>
      <c r="N8" s="34">
        <v>2.7679245283018865</v>
      </c>
      <c r="O8" s="115" t="s">
        <v>32</v>
      </c>
      <c r="P8" s="116" t="s">
        <v>32</v>
      </c>
      <c r="Q8" s="31" t="s">
        <v>32</v>
      </c>
      <c r="R8" s="116" t="s">
        <v>32</v>
      </c>
      <c r="S8" s="31" t="s">
        <v>32</v>
      </c>
      <c r="T8" s="117" t="s">
        <v>32</v>
      </c>
    </row>
    <row r="9" spans="1:20" s="71" customFormat="1" x14ac:dyDescent="0.25">
      <c r="A9" s="184"/>
      <c r="B9" s="53" t="s">
        <v>30</v>
      </c>
      <c r="C9" s="79">
        <f>IFERROR(SUM(C4:C8), "--")</f>
        <v>58</v>
      </c>
      <c r="D9" s="67">
        <f>IFERROR(SUM(D4:D8), "--")</f>
        <v>54</v>
      </c>
      <c r="E9" s="68">
        <f>IFERROR(D9/C9, "--")</f>
        <v>0.93103448275862066</v>
      </c>
      <c r="F9" s="67">
        <f>IFERROR(SUM(F4:F8), "--")</f>
        <v>51</v>
      </c>
      <c r="G9" s="68">
        <f>IFERROR(F9/C9, "--")</f>
        <v>0.87931034482758619</v>
      </c>
      <c r="H9" s="69" t="s">
        <v>32</v>
      </c>
      <c r="I9" s="79">
        <f>IFERROR(SUM(I4:I8), "--")</f>
        <v>185</v>
      </c>
      <c r="J9" s="67">
        <f>IFERROR(SUM(J4:J8), "--")</f>
        <v>156</v>
      </c>
      <c r="K9" s="68">
        <f>IFERROR(J9/I9, "--")</f>
        <v>0.84324324324324329</v>
      </c>
      <c r="L9" s="67">
        <f>IFERROR(SUM(L4:L8), "--")</f>
        <v>115</v>
      </c>
      <c r="M9" s="68">
        <f>IFERROR(L9/I9, "--")</f>
        <v>0.6216216216216216</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4" t="s">
        <v>40</v>
      </c>
      <c r="B10" s="35" t="s">
        <v>0</v>
      </c>
      <c r="C10" s="80">
        <v>2</v>
      </c>
      <c r="D10" s="36">
        <v>2</v>
      </c>
      <c r="E10" s="58">
        <v>1</v>
      </c>
      <c r="F10" s="36">
        <v>1</v>
      </c>
      <c r="G10" s="58">
        <v>0.5</v>
      </c>
      <c r="H10" s="37">
        <v>2</v>
      </c>
      <c r="I10" s="80">
        <v>1</v>
      </c>
      <c r="J10" s="36">
        <v>1</v>
      </c>
      <c r="K10" s="58">
        <v>1</v>
      </c>
      <c r="L10" s="36">
        <v>1</v>
      </c>
      <c r="M10" s="58">
        <v>1</v>
      </c>
      <c r="N10" s="37">
        <v>4</v>
      </c>
      <c r="O10" s="83" t="s">
        <v>32</v>
      </c>
      <c r="P10" s="38" t="s">
        <v>32</v>
      </c>
      <c r="Q10" s="91" t="s">
        <v>32</v>
      </c>
      <c r="R10" s="38" t="s">
        <v>32</v>
      </c>
      <c r="S10" s="91" t="s">
        <v>32</v>
      </c>
      <c r="T10" s="90" t="s">
        <v>32</v>
      </c>
    </row>
    <row r="11" spans="1:20" x14ac:dyDescent="0.25">
      <c r="A11" s="155"/>
      <c r="B11" s="35" t="s">
        <v>1</v>
      </c>
      <c r="C11" s="80">
        <v>1</v>
      </c>
      <c r="D11" s="36">
        <v>0</v>
      </c>
      <c r="E11" s="58">
        <v>0</v>
      </c>
      <c r="F11" s="36">
        <v>0</v>
      </c>
      <c r="G11" s="58">
        <v>0</v>
      </c>
      <c r="H11" s="37" t="s">
        <v>32</v>
      </c>
      <c r="I11" s="80">
        <v>1</v>
      </c>
      <c r="J11" s="36">
        <v>1</v>
      </c>
      <c r="K11" s="58">
        <v>1</v>
      </c>
      <c r="L11" s="36">
        <v>1</v>
      </c>
      <c r="M11" s="58">
        <v>1</v>
      </c>
      <c r="N11" s="37">
        <v>4</v>
      </c>
      <c r="O11" s="83" t="s">
        <v>32</v>
      </c>
      <c r="P11" s="38" t="s">
        <v>32</v>
      </c>
      <c r="Q11" s="91" t="s">
        <v>32</v>
      </c>
      <c r="R11" s="38" t="s">
        <v>32</v>
      </c>
      <c r="S11" s="91" t="s">
        <v>32</v>
      </c>
      <c r="T11" s="90" t="s">
        <v>32</v>
      </c>
    </row>
    <row r="12" spans="1:20" x14ac:dyDescent="0.25">
      <c r="A12" s="155"/>
      <c r="B12" s="35" t="s">
        <v>2</v>
      </c>
      <c r="C12" s="83" t="s">
        <v>32</v>
      </c>
      <c r="D12" s="38" t="s">
        <v>32</v>
      </c>
      <c r="E12" s="91" t="s">
        <v>32</v>
      </c>
      <c r="F12" s="38" t="s">
        <v>32</v>
      </c>
      <c r="G12" s="91" t="s">
        <v>32</v>
      </c>
      <c r="H12" s="90" t="s">
        <v>32</v>
      </c>
      <c r="I12" s="83" t="s">
        <v>32</v>
      </c>
      <c r="J12" s="38" t="s">
        <v>32</v>
      </c>
      <c r="K12" s="91" t="s">
        <v>32</v>
      </c>
      <c r="L12" s="38" t="s">
        <v>32</v>
      </c>
      <c r="M12" s="91" t="s">
        <v>32</v>
      </c>
      <c r="N12" s="118" t="s">
        <v>32</v>
      </c>
      <c r="O12" s="83" t="s">
        <v>32</v>
      </c>
      <c r="P12" s="38" t="s">
        <v>32</v>
      </c>
      <c r="Q12" s="91" t="s">
        <v>32</v>
      </c>
      <c r="R12" s="38" t="s">
        <v>32</v>
      </c>
      <c r="S12" s="91" t="s">
        <v>32</v>
      </c>
      <c r="T12" s="90" t="s">
        <v>32</v>
      </c>
    </row>
    <row r="13" spans="1:20" x14ac:dyDescent="0.25">
      <c r="A13" s="155"/>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55"/>
      <c r="B14" s="35" t="s">
        <v>47</v>
      </c>
      <c r="C14" s="83" t="s">
        <v>32</v>
      </c>
      <c r="D14" s="38" t="s">
        <v>32</v>
      </c>
      <c r="E14" s="91" t="s">
        <v>32</v>
      </c>
      <c r="F14" s="38" t="s">
        <v>32</v>
      </c>
      <c r="G14" s="91" t="s">
        <v>32</v>
      </c>
      <c r="H14" s="90" t="s">
        <v>32</v>
      </c>
      <c r="I14" s="80">
        <v>1</v>
      </c>
      <c r="J14" s="36">
        <v>1</v>
      </c>
      <c r="K14" s="58">
        <v>1</v>
      </c>
      <c r="L14" s="36">
        <v>1</v>
      </c>
      <c r="M14" s="58">
        <v>1</v>
      </c>
      <c r="N14" s="37">
        <v>4</v>
      </c>
      <c r="O14" s="83" t="s">
        <v>32</v>
      </c>
      <c r="P14" s="38" t="s">
        <v>32</v>
      </c>
      <c r="Q14" s="91" t="s">
        <v>32</v>
      </c>
      <c r="R14" s="38" t="s">
        <v>32</v>
      </c>
      <c r="S14" s="91" t="s">
        <v>32</v>
      </c>
      <c r="T14" s="90" t="s">
        <v>32</v>
      </c>
    </row>
    <row r="15" spans="1:20" s="71" customFormat="1" x14ac:dyDescent="0.25">
      <c r="A15" s="156"/>
      <c r="B15" s="72" t="s">
        <v>30</v>
      </c>
      <c r="C15" s="81">
        <f>IFERROR(SUM(C10:C14), "--")</f>
        <v>3</v>
      </c>
      <c r="D15" s="73">
        <f>IFERROR(SUM(D10:D14), "--")</f>
        <v>2</v>
      </c>
      <c r="E15" s="74">
        <f>IFERROR(D15/C15, "--")</f>
        <v>0.66666666666666663</v>
      </c>
      <c r="F15" s="73">
        <f>IFERROR(SUM(F10:F14), "--")</f>
        <v>1</v>
      </c>
      <c r="G15" s="74">
        <f>IFERROR(F15/C15, "--")</f>
        <v>0.33333333333333331</v>
      </c>
      <c r="H15" s="75" t="s">
        <v>32</v>
      </c>
      <c r="I15" s="81">
        <f>IFERROR(SUM(I10:I14), "--")</f>
        <v>3</v>
      </c>
      <c r="J15" s="73">
        <f>IFERROR(SUM(J10:J14), "--")</f>
        <v>3</v>
      </c>
      <c r="K15" s="74">
        <f>IFERROR(J15/I15, "--")</f>
        <v>1</v>
      </c>
      <c r="L15" s="73">
        <f>IFERROR(SUM(L10:L14), "--")</f>
        <v>3</v>
      </c>
      <c r="M15" s="74">
        <f>IFERROR(L15/I15, "--")</f>
        <v>1</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85" t="s">
        <v>16</v>
      </c>
      <c r="B16" s="7" t="s">
        <v>0</v>
      </c>
      <c r="C16" s="78">
        <v>3</v>
      </c>
      <c r="D16" s="33">
        <v>2</v>
      </c>
      <c r="E16" s="28">
        <v>0.66666666666666663</v>
      </c>
      <c r="F16" s="33">
        <v>2</v>
      </c>
      <c r="G16" s="28">
        <v>0.66666666666666663</v>
      </c>
      <c r="H16" s="34">
        <v>4</v>
      </c>
      <c r="I16" s="78">
        <v>9</v>
      </c>
      <c r="J16" s="33">
        <v>7</v>
      </c>
      <c r="K16" s="28">
        <v>0.77777777777777779</v>
      </c>
      <c r="L16" s="33">
        <v>7</v>
      </c>
      <c r="M16" s="28">
        <v>0.77777777777777779</v>
      </c>
      <c r="N16" s="34">
        <v>3.3333333333333335</v>
      </c>
      <c r="O16" s="115" t="s">
        <v>32</v>
      </c>
      <c r="P16" s="116" t="s">
        <v>32</v>
      </c>
      <c r="Q16" s="31" t="s">
        <v>32</v>
      </c>
      <c r="R16" s="116" t="s">
        <v>32</v>
      </c>
      <c r="S16" s="31" t="s">
        <v>32</v>
      </c>
      <c r="T16" s="117" t="s">
        <v>32</v>
      </c>
    </row>
    <row r="17" spans="1:20" x14ac:dyDescent="0.25">
      <c r="A17" s="186"/>
      <c r="B17" s="7" t="s">
        <v>1</v>
      </c>
      <c r="C17" s="78">
        <v>2</v>
      </c>
      <c r="D17" s="33">
        <v>2</v>
      </c>
      <c r="E17" s="28">
        <v>1</v>
      </c>
      <c r="F17" s="33">
        <v>2</v>
      </c>
      <c r="G17" s="28">
        <v>1</v>
      </c>
      <c r="H17" s="34">
        <v>3</v>
      </c>
      <c r="I17" s="78">
        <v>7</v>
      </c>
      <c r="J17" s="33">
        <v>6</v>
      </c>
      <c r="K17" s="28">
        <v>0.8571428571428571</v>
      </c>
      <c r="L17" s="33">
        <v>6</v>
      </c>
      <c r="M17" s="28">
        <v>0.8571428571428571</v>
      </c>
      <c r="N17" s="34">
        <v>3.3333333333333335</v>
      </c>
      <c r="O17" s="115" t="s">
        <v>32</v>
      </c>
      <c r="P17" s="116" t="s">
        <v>32</v>
      </c>
      <c r="Q17" s="31" t="s">
        <v>32</v>
      </c>
      <c r="R17" s="116" t="s">
        <v>32</v>
      </c>
      <c r="S17" s="31" t="s">
        <v>32</v>
      </c>
      <c r="T17" s="117" t="s">
        <v>32</v>
      </c>
    </row>
    <row r="18" spans="1:20" x14ac:dyDescent="0.25">
      <c r="A18" s="186"/>
      <c r="B18" s="7" t="s">
        <v>2</v>
      </c>
      <c r="C18" s="78">
        <v>3</v>
      </c>
      <c r="D18" s="33">
        <v>3</v>
      </c>
      <c r="E18" s="28">
        <v>1</v>
      </c>
      <c r="F18" s="33">
        <v>3</v>
      </c>
      <c r="G18" s="28">
        <v>1</v>
      </c>
      <c r="H18" s="34">
        <v>4</v>
      </c>
      <c r="I18" s="78">
        <v>12</v>
      </c>
      <c r="J18" s="33">
        <v>12</v>
      </c>
      <c r="K18" s="28">
        <v>1</v>
      </c>
      <c r="L18" s="33">
        <v>10</v>
      </c>
      <c r="M18" s="28">
        <v>0.83333333333333337</v>
      </c>
      <c r="N18" s="34">
        <v>2.75</v>
      </c>
      <c r="O18" s="115" t="s">
        <v>32</v>
      </c>
      <c r="P18" s="116" t="s">
        <v>32</v>
      </c>
      <c r="Q18" s="31" t="s">
        <v>32</v>
      </c>
      <c r="R18" s="116" t="s">
        <v>32</v>
      </c>
      <c r="S18" s="31" t="s">
        <v>32</v>
      </c>
      <c r="T18" s="117" t="s">
        <v>32</v>
      </c>
    </row>
    <row r="19" spans="1:20" x14ac:dyDescent="0.25">
      <c r="A19" s="186"/>
      <c r="B19" s="7" t="s">
        <v>48</v>
      </c>
      <c r="C19" s="78">
        <v>5</v>
      </c>
      <c r="D19" s="33">
        <v>5</v>
      </c>
      <c r="E19" s="28">
        <v>1</v>
      </c>
      <c r="F19" s="33">
        <v>5</v>
      </c>
      <c r="G19" s="28">
        <v>1</v>
      </c>
      <c r="H19" s="34">
        <v>3.6</v>
      </c>
      <c r="I19" s="78">
        <v>6</v>
      </c>
      <c r="J19" s="33">
        <v>6</v>
      </c>
      <c r="K19" s="28">
        <v>1</v>
      </c>
      <c r="L19" s="33">
        <v>6</v>
      </c>
      <c r="M19" s="28">
        <v>1</v>
      </c>
      <c r="N19" s="34">
        <v>3.3333333333333335</v>
      </c>
      <c r="O19" s="115" t="s">
        <v>32</v>
      </c>
      <c r="P19" s="116" t="s">
        <v>32</v>
      </c>
      <c r="Q19" s="31" t="s">
        <v>32</v>
      </c>
      <c r="R19" s="116" t="s">
        <v>32</v>
      </c>
      <c r="S19" s="31" t="s">
        <v>32</v>
      </c>
      <c r="T19" s="117" t="s">
        <v>32</v>
      </c>
    </row>
    <row r="20" spans="1:20" x14ac:dyDescent="0.25">
      <c r="A20" s="186"/>
      <c r="B20" s="7" t="s">
        <v>47</v>
      </c>
      <c r="C20" s="78">
        <v>9</v>
      </c>
      <c r="D20" s="33">
        <v>9</v>
      </c>
      <c r="E20" s="28">
        <v>1</v>
      </c>
      <c r="F20" s="33">
        <v>9</v>
      </c>
      <c r="G20" s="28">
        <v>1</v>
      </c>
      <c r="H20" s="34">
        <v>3.6666666666666665</v>
      </c>
      <c r="I20" s="78">
        <v>13</v>
      </c>
      <c r="J20" s="33">
        <v>10</v>
      </c>
      <c r="K20" s="28">
        <v>0.76923076923076927</v>
      </c>
      <c r="L20" s="33">
        <v>9</v>
      </c>
      <c r="M20" s="28">
        <v>0.69230769230769229</v>
      </c>
      <c r="N20" s="34">
        <v>3.1300000000000003</v>
      </c>
      <c r="O20" s="115" t="s">
        <v>32</v>
      </c>
      <c r="P20" s="116" t="s">
        <v>32</v>
      </c>
      <c r="Q20" s="31" t="s">
        <v>32</v>
      </c>
      <c r="R20" s="116" t="s">
        <v>32</v>
      </c>
      <c r="S20" s="31" t="s">
        <v>32</v>
      </c>
      <c r="T20" s="117" t="s">
        <v>32</v>
      </c>
    </row>
    <row r="21" spans="1:20" s="71" customFormat="1" x14ac:dyDescent="0.25">
      <c r="A21" s="187"/>
      <c r="B21" s="53" t="s">
        <v>30</v>
      </c>
      <c r="C21" s="79">
        <f>IFERROR(SUM(C16:C20), "--")</f>
        <v>22</v>
      </c>
      <c r="D21" s="67">
        <f>IFERROR(SUM(D16:D20), "--")</f>
        <v>21</v>
      </c>
      <c r="E21" s="68">
        <f>IFERROR(D21/C21, "--")</f>
        <v>0.95454545454545459</v>
      </c>
      <c r="F21" s="67">
        <f>IFERROR(SUM(F16:F20), "--")</f>
        <v>21</v>
      </c>
      <c r="G21" s="68">
        <f>IFERROR(F21/C21, "--")</f>
        <v>0.95454545454545459</v>
      </c>
      <c r="H21" s="70" t="s">
        <v>32</v>
      </c>
      <c r="I21" s="79">
        <f>IFERROR(SUM(I16:I20), "--")</f>
        <v>47</v>
      </c>
      <c r="J21" s="67">
        <f>IFERROR(SUM(J16:J20), "--")</f>
        <v>41</v>
      </c>
      <c r="K21" s="68">
        <f>IFERROR(J21/I21, "--")</f>
        <v>0.87234042553191493</v>
      </c>
      <c r="L21" s="67">
        <f>IFERROR(SUM(L16:L20), "--")</f>
        <v>38</v>
      </c>
      <c r="M21" s="68">
        <f>IFERROR(L21/I21, "--")</f>
        <v>0.80851063829787229</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0">
        <v>1</v>
      </c>
      <c r="D22" s="36">
        <v>0</v>
      </c>
      <c r="E22" s="58">
        <v>0</v>
      </c>
      <c r="F22" s="36">
        <v>0</v>
      </c>
      <c r="G22" s="58">
        <v>0</v>
      </c>
      <c r="H22" s="37" t="s">
        <v>32</v>
      </c>
      <c r="I22" s="80">
        <v>8</v>
      </c>
      <c r="J22" s="36">
        <v>7</v>
      </c>
      <c r="K22" s="58">
        <v>0.875</v>
      </c>
      <c r="L22" s="36">
        <v>6</v>
      </c>
      <c r="M22" s="58">
        <v>0.75</v>
      </c>
      <c r="N22" s="37">
        <v>2.4285714285714284</v>
      </c>
      <c r="O22" s="83" t="s">
        <v>32</v>
      </c>
      <c r="P22" s="38" t="s">
        <v>32</v>
      </c>
      <c r="Q22" s="91" t="s">
        <v>32</v>
      </c>
      <c r="R22" s="38" t="s">
        <v>32</v>
      </c>
      <c r="S22" s="91" t="s">
        <v>32</v>
      </c>
      <c r="T22" s="90" t="s">
        <v>32</v>
      </c>
    </row>
    <row r="23" spans="1:20" x14ac:dyDescent="0.25">
      <c r="A23" s="148"/>
      <c r="B23" s="35" t="s">
        <v>1</v>
      </c>
      <c r="C23" s="80">
        <v>1</v>
      </c>
      <c r="D23" s="36">
        <v>1</v>
      </c>
      <c r="E23" s="58">
        <v>1</v>
      </c>
      <c r="F23" s="36">
        <v>1</v>
      </c>
      <c r="G23" s="58">
        <v>1</v>
      </c>
      <c r="H23" s="37">
        <v>3</v>
      </c>
      <c r="I23" s="80">
        <v>8</v>
      </c>
      <c r="J23" s="36">
        <v>8</v>
      </c>
      <c r="K23" s="58">
        <v>1</v>
      </c>
      <c r="L23" s="36">
        <v>5</v>
      </c>
      <c r="M23" s="58">
        <v>0.625</v>
      </c>
      <c r="N23" s="37">
        <v>2.375</v>
      </c>
      <c r="O23" s="83" t="s">
        <v>32</v>
      </c>
      <c r="P23" s="38" t="s">
        <v>32</v>
      </c>
      <c r="Q23" s="91" t="s">
        <v>32</v>
      </c>
      <c r="R23" s="38" t="s">
        <v>32</v>
      </c>
      <c r="S23" s="91" t="s">
        <v>32</v>
      </c>
      <c r="T23" s="90" t="s">
        <v>32</v>
      </c>
    </row>
    <row r="24" spans="1:20" x14ac:dyDescent="0.25">
      <c r="A24" s="148"/>
      <c r="B24" s="35" t="s">
        <v>2</v>
      </c>
      <c r="C24" s="80">
        <v>2</v>
      </c>
      <c r="D24" s="36">
        <v>2</v>
      </c>
      <c r="E24" s="58">
        <v>1</v>
      </c>
      <c r="F24" s="36">
        <v>2</v>
      </c>
      <c r="G24" s="58">
        <v>1</v>
      </c>
      <c r="H24" s="37">
        <v>4</v>
      </c>
      <c r="I24" s="80">
        <v>13</v>
      </c>
      <c r="J24" s="36">
        <v>9</v>
      </c>
      <c r="K24" s="58">
        <v>0.69230769230769229</v>
      </c>
      <c r="L24" s="36">
        <v>6</v>
      </c>
      <c r="M24" s="58">
        <v>0.46153846153846156</v>
      </c>
      <c r="N24" s="37">
        <v>2</v>
      </c>
      <c r="O24" s="83" t="s">
        <v>32</v>
      </c>
      <c r="P24" s="38" t="s">
        <v>32</v>
      </c>
      <c r="Q24" s="91" t="s">
        <v>32</v>
      </c>
      <c r="R24" s="38" t="s">
        <v>32</v>
      </c>
      <c r="S24" s="91" t="s">
        <v>32</v>
      </c>
      <c r="T24" s="90" t="s">
        <v>32</v>
      </c>
    </row>
    <row r="25" spans="1:20" x14ac:dyDescent="0.25">
      <c r="A25" s="148"/>
      <c r="B25" s="35" t="s">
        <v>48</v>
      </c>
      <c r="C25" s="80">
        <v>4</v>
      </c>
      <c r="D25" s="36">
        <v>4</v>
      </c>
      <c r="E25" s="58">
        <v>1</v>
      </c>
      <c r="F25" s="36">
        <v>4</v>
      </c>
      <c r="G25" s="58">
        <v>1</v>
      </c>
      <c r="H25" s="37">
        <v>3.75</v>
      </c>
      <c r="I25" s="80">
        <v>9</v>
      </c>
      <c r="J25" s="36">
        <v>7</v>
      </c>
      <c r="K25" s="58">
        <v>0.77777777777777779</v>
      </c>
      <c r="L25" s="36">
        <v>5</v>
      </c>
      <c r="M25" s="58">
        <v>0.55555555555555558</v>
      </c>
      <c r="N25" s="37">
        <v>2.1428571428571428</v>
      </c>
      <c r="O25" s="83" t="s">
        <v>32</v>
      </c>
      <c r="P25" s="38" t="s">
        <v>32</v>
      </c>
      <c r="Q25" s="91" t="s">
        <v>32</v>
      </c>
      <c r="R25" s="38" t="s">
        <v>32</v>
      </c>
      <c r="S25" s="91" t="s">
        <v>32</v>
      </c>
      <c r="T25" s="90" t="s">
        <v>32</v>
      </c>
    </row>
    <row r="26" spans="1:20" x14ac:dyDescent="0.25">
      <c r="A26" s="148"/>
      <c r="B26" s="35" t="s">
        <v>47</v>
      </c>
      <c r="C26" s="83" t="s">
        <v>32</v>
      </c>
      <c r="D26" s="38" t="s">
        <v>32</v>
      </c>
      <c r="E26" s="91" t="s">
        <v>32</v>
      </c>
      <c r="F26" s="38" t="s">
        <v>32</v>
      </c>
      <c r="G26" s="91" t="s">
        <v>32</v>
      </c>
      <c r="H26" s="90" t="s">
        <v>32</v>
      </c>
      <c r="I26" s="80">
        <v>9</v>
      </c>
      <c r="J26" s="36">
        <v>8</v>
      </c>
      <c r="K26" s="58">
        <v>0.88888888888888884</v>
      </c>
      <c r="L26" s="36">
        <v>7</v>
      </c>
      <c r="M26" s="58">
        <v>0.77777777777777779</v>
      </c>
      <c r="N26" s="37">
        <v>3.375</v>
      </c>
      <c r="O26" s="83" t="s">
        <v>32</v>
      </c>
      <c r="P26" s="38" t="s">
        <v>32</v>
      </c>
      <c r="Q26" s="91" t="s">
        <v>32</v>
      </c>
      <c r="R26" s="38" t="s">
        <v>32</v>
      </c>
      <c r="S26" s="91" t="s">
        <v>32</v>
      </c>
      <c r="T26" s="90" t="s">
        <v>32</v>
      </c>
    </row>
    <row r="27" spans="1:20" s="71" customFormat="1" x14ac:dyDescent="0.25">
      <c r="A27" s="149"/>
      <c r="B27" s="72" t="s">
        <v>30</v>
      </c>
      <c r="C27" s="81">
        <f>IFERROR(SUM(C22:C26), "--")</f>
        <v>8</v>
      </c>
      <c r="D27" s="73">
        <f>IFERROR(SUM(D22:D26), "--")</f>
        <v>7</v>
      </c>
      <c r="E27" s="74">
        <f>IFERROR(D27/C27, "--")</f>
        <v>0.875</v>
      </c>
      <c r="F27" s="73">
        <f>IFERROR(SUM(F22:F26), "--")</f>
        <v>7</v>
      </c>
      <c r="G27" s="74">
        <f>IFERROR(F27/C27, "--")</f>
        <v>0.875</v>
      </c>
      <c r="H27" s="75" t="s">
        <v>32</v>
      </c>
      <c r="I27" s="81">
        <f>IFERROR(SUM(I22:I26), "--")</f>
        <v>47</v>
      </c>
      <c r="J27" s="73">
        <f>IFERROR(SUM(J22:J26), "--")</f>
        <v>39</v>
      </c>
      <c r="K27" s="74">
        <f>IFERROR(J27/I27, "--")</f>
        <v>0.82978723404255317</v>
      </c>
      <c r="L27" s="73">
        <f>IFERROR(SUM(L22:L26), "--")</f>
        <v>29</v>
      </c>
      <c r="M27" s="74">
        <f>IFERROR(L27/I27, "--")</f>
        <v>0.61702127659574468</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85" t="s">
        <v>92</v>
      </c>
      <c r="B28" s="7" t="s">
        <v>0</v>
      </c>
      <c r="C28" s="78">
        <v>19</v>
      </c>
      <c r="D28" s="33">
        <v>18</v>
      </c>
      <c r="E28" s="28">
        <v>0.94736842105263153</v>
      </c>
      <c r="F28" s="33">
        <v>15</v>
      </c>
      <c r="G28" s="28">
        <v>0.78947368421052633</v>
      </c>
      <c r="H28" s="34">
        <v>2.5555555555555554</v>
      </c>
      <c r="I28" s="78">
        <v>93</v>
      </c>
      <c r="J28" s="33">
        <v>76</v>
      </c>
      <c r="K28" s="28">
        <v>0.81720430107526887</v>
      </c>
      <c r="L28" s="33">
        <v>51</v>
      </c>
      <c r="M28" s="28">
        <v>0.54838709677419351</v>
      </c>
      <c r="N28" s="34">
        <v>2.263157894736842</v>
      </c>
      <c r="O28" s="115" t="s">
        <v>32</v>
      </c>
      <c r="P28" s="116" t="s">
        <v>32</v>
      </c>
      <c r="Q28" s="31" t="s">
        <v>32</v>
      </c>
      <c r="R28" s="116" t="s">
        <v>32</v>
      </c>
      <c r="S28" s="31" t="s">
        <v>32</v>
      </c>
      <c r="T28" s="117" t="s">
        <v>32</v>
      </c>
    </row>
    <row r="29" spans="1:20" x14ac:dyDescent="0.25">
      <c r="A29" s="186"/>
      <c r="B29" s="7" t="s">
        <v>1</v>
      </c>
      <c r="C29" s="78">
        <v>12</v>
      </c>
      <c r="D29" s="33">
        <v>11</v>
      </c>
      <c r="E29" s="28">
        <v>0.91666666666666663</v>
      </c>
      <c r="F29" s="33">
        <v>7</v>
      </c>
      <c r="G29" s="28">
        <v>0.58333333333333337</v>
      </c>
      <c r="H29" s="34">
        <v>2.4545454545454546</v>
      </c>
      <c r="I29" s="78">
        <v>99</v>
      </c>
      <c r="J29" s="33">
        <v>84</v>
      </c>
      <c r="K29" s="28">
        <v>0.84848484848484851</v>
      </c>
      <c r="L29" s="33">
        <v>62</v>
      </c>
      <c r="M29" s="28">
        <v>0.6262626262626263</v>
      </c>
      <c r="N29" s="34">
        <v>2.4166666666666665</v>
      </c>
      <c r="O29" s="115" t="s">
        <v>32</v>
      </c>
      <c r="P29" s="116" t="s">
        <v>32</v>
      </c>
      <c r="Q29" s="31" t="s">
        <v>32</v>
      </c>
      <c r="R29" s="116" t="s">
        <v>32</v>
      </c>
      <c r="S29" s="31" t="s">
        <v>32</v>
      </c>
      <c r="T29" s="117" t="s">
        <v>32</v>
      </c>
    </row>
    <row r="30" spans="1:20" x14ac:dyDescent="0.25">
      <c r="A30" s="186"/>
      <c r="B30" s="7" t="s">
        <v>2</v>
      </c>
      <c r="C30" s="78">
        <v>94</v>
      </c>
      <c r="D30" s="33">
        <v>91</v>
      </c>
      <c r="E30" s="28">
        <v>0.96808510638297873</v>
      </c>
      <c r="F30" s="33">
        <v>88</v>
      </c>
      <c r="G30" s="28">
        <v>0.93617021276595747</v>
      </c>
      <c r="H30" s="34">
        <v>3.7032967032967035</v>
      </c>
      <c r="I30" s="78">
        <v>101</v>
      </c>
      <c r="J30" s="33">
        <v>86</v>
      </c>
      <c r="K30" s="28">
        <v>0.85148514851485146</v>
      </c>
      <c r="L30" s="33">
        <v>58</v>
      </c>
      <c r="M30" s="28">
        <v>0.57425742574257421</v>
      </c>
      <c r="N30" s="34">
        <v>2.1904761904761907</v>
      </c>
      <c r="O30" s="115" t="s">
        <v>32</v>
      </c>
      <c r="P30" s="116" t="s">
        <v>32</v>
      </c>
      <c r="Q30" s="31" t="s">
        <v>32</v>
      </c>
      <c r="R30" s="116" t="s">
        <v>32</v>
      </c>
      <c r="S30" s="31" t="s">
        <v>32</v>
      </c>
      <c r="T30" s="117" t="s">
        <v>32</v>
      </c>
    </row>
    <row r="31" spans="1:20" x14ac:dyDescent="0.25">
      <c r="A31" s="186"/>
      <c r="B31" s="7" t="s">
        <v>48</v>
      </c>
      <c r="C31" s="78">
        <v>108</v>
      </c>
      <c r="D31" s="33">
        <v>103</v>
      </c>
      <c r="E31" s="28">
        <v>0.95370370370370372</v>
      </c>
      <c r="F31" s="33">
        <v>102</v>
      </c>
      <c r="G31" s="28">
        <v>0.94444444444444442</v>
      </c>
      <c r="H31" s="34">
        <v>3.3009708737864076</v>
      </c>
      <c r="I31" s="78">
        <v>105</v>
      </c>
      <c r="J31" s="33">
        <v>94</v>
      </c>
      <c r="K31" s="28">
        <v>0.89523809523809528</v>
      </c>
      <c r="L31" s="33">
        <v>78</v>
      </c>
      <c r="M31" s="28">
        <v>0.74285714285714288</v>
      </c>
      <c r="N31" s="34">
        <v>2.9545454545454546</v>
      </c>
      <c r="O31" s="115" t="s">
        <v>32</v>
      </c>
      <c r="P31" s="116" t="s">
        <v>32</v>
      </c>
      <c r="Q31" s="31" t="s">
        <v>32</v>
      </c>
      <c r="R31" s="116" t="s">
        <v>32</v>
      </c>
      <c r="S31" s="31" t="s">
        <v>32</v>
      </c>
      <c r="T31" s="117" t="s">
        <v>32</v>
      </c>
    </row>
    <row r="32" spans="1:20" x14ac:dyDescent="0.25">
      <c r="A32" s="186"/>
      <c r="B32" s="7" t="s">
        <v>47</v>
      </c>
      <c r="C32" s="78">
        <v>44</v>
      </c>
      <c r="D32" s="33">
        <v>42</v>
      </c>
      <c r="E32" s="28">
        <v>0.95454545454545459</v>
      </c>
      <c r="F32" s="33">
        <v>41</v>
      </c>
      <c r="G32" s="28">
        <v>0.93181818181818177</v>
      </c>
      <c r="H32" s="34">
        <v>3.5238095238095237</v>
      </c>
      <c r="I32" s="78">
        <v>217</v>
      </c>
      <c r="J32" s="33">
        <v>194</v>
      </c>
      <c r="K32" s="28">
        <v>0.89400921658986177</v>
      </c>
      <c r="L32" s="33">
        <v>175</v>
      </c>
      <c r="M32" s="28">
        <v>0.80645161290322576</v>
      </c>
      <c r="N32" s="34">
        <v>2.9533678756476682</v>
      </c>
      <c r="O32" s="115" t="s">
        <v>32</v>
      </c>
      <c r="P32" s="116" t="s">
        <v>32</v>
      </c>
      <c r="Q32" s="31" t="s">
        <v>32</v>
      </c>
      <c r="R32" s="116" t="s">
        <v>32</v>
      </c>
      <c r="S32" s="31" t="s">
        <v>32</v>
      </c>
      <c r="T32" s="117" t="s">
        <v>32</v>
      </c>
    </row>
    <row r="33" spans="1:20" s="71" customFormat="1" x14ac:dyDescent="0.25">
      <c r="A33" s="187"/>
      <c r="B33" s="53" t="s">
        <v>30</v>
      </c>
      <c r="C33" s="79">
        <f>IFERROR(SUM(C28:C32), "--")</f>
        <v>277</v>
      </c>
      <c r="D33" s="67">
        <f>IFERROR(SUM(D28:D32), "--")</f>
        <v>265</v>
      </c>
      <c r="E33" s="68">
        <f>IFERROR(D33/C33, "--")</f>
        <v>0.95667870036101088</v>
      </c>
      <c r="F33" s="67">
        <f>IFERROR(SUM(F28:F32), "--")</f>
        <v>253</v>
      </c>
      <c r="G33" s="68">
        <f>IFERROR(F33/C33, "--")</f>
        <v>0.91335740072202165</v>
      </c>
      <c r="H33" s="70" t="s">
        <v>32</v>
      </c>
      <c r="I33" s="79">
        <f>IFERROR(SUM(I28:I32), "--")</f>
        <v>615</v>
      </c>
      <c r="J33" s="67">
        <f>IFERROR(SUM(J28:J32), "--")</f>
        <v>534</v>
      </c>
      <c r="K33" s="68">
        <f>IFERROR(J33/I33, "--")</f>
        <v>0.86829268292682926</v>
      </c>
      <c r="L33" s="67">
        <f>IFERROR(SUM(L28:L32), "--")</f>
        <v>424</v>
      </c>
      <c r="M33" s="68">
        <f>IFERROR(L33/I33, "--")</f>
        <v>0.68943089430894311</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3" t="s">
        <v>32</v>
      </c>
      <c r="D34" s="38" t="s">
        <v>32</v>
      </c>
      <c r="E34" s="91" t="s">
        <v>32</v>
      </c>
      <c r="F34" s="38" t="s">
        <v>32</v>
      </c>
      <c r="G34" s="91" t="s">
        <v>32</v>
      </c>
      <c r="H34" s="90" t="s">
        <v>32</v>
      </c>
      <c r="I34" s="80">
        <v>2</v>
      </c>
      <c r="J34" s="36">
        <v>0</v>
      </c>
      <c r="K34" s="58">
        <v>0</v>
      </c>
      <c r="L34" s="36">
        <v>0</v>
      </c>
      <c r="M34" s="58">
        <v>0</v>
      </c>
      <c r="N34" s="37"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0">
        <v>3</v>
      </c>
      <c r="J35" s="36">
        <v>3</v>
      </c>
      <c r="K35" s="58">
        <v>1</v>
      </c>
      <c r="L35" s="36">
        <v>1</v>
      </c>
      <c r="M35" s="58">
        <v>0.33333333333333331</v>
      </c>
      <c r="N35" s="37">
        <v>1</v>
      </c>
      <c r="O35" s="83" t="s">
        <v>32</v>
      </c>
      <c r="P35" s="38" t="s">
        <v>32</v>
      </c>
      <c r="Q35" s="91" t="s">
        <v>32</v>
      </c>
      <c r="R35" s="38" t="s">
        <v>32</v>
      </c>
      <c r="S35" s="91" t="s">
        <v>32</v>
      </c>
      <c r="T35" s="90" t="s">
        <v>32</v>
      </c>
    </row>
    <row r="36" spans="1:20" x14ac:dyDescent="0.25">
      <c r="A36" s="148"/>
      <c r="B36" s="35" t="s">
        <v>2</v>
      </c>
      <c r="C36" s="80">
        <v>1</v>
      </c>
      <c r="D36" s="36">
        <v>1</v>
      </c>
      <c r="E36" s="58">
        <v>1</v>
      </c>
      <c r="F36" s="36">
        <v>0</v>
      </c>
      <c r="G36" s="58">
        <v>0</v>
      </c>
      <c r="H36" s="37">
        <v>1</v>
      </c>
      <c r="I36" s="80">
        <v>1</v>
      </c>
      <c r="J36" s="36">
        <v>1</v>
      </c>
      <c r="K36" s="58">
        <v>1</v>
      </c>
      <c r="L36" s="36">
        <v>1</v>
      </c>
      <c r="M36" s="58">
        <v>1</v>
      </c>
      <c r="N36" s="37">
        <v>4</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0">
        <v>2</v>
      </c>
      <c r="J37" s="36">
        <v>2</v>
      </c>
      <c r="K37" s="58">
        <v>1</v>
      </c>
      <c r="L37" s="36">
        <v>1</v>
      </c>
      <c r="M37" s="58">
        <v>0.5</v>
      </c>
      <c r="N37" s="37">
        <v>1</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0">
        <v>2</v>
      </c>
      <c r="J38" s="36">
        <v>2</v>
      </c>
      <c r="K38" s="58">
        <v>1</v>
      </c>
      <c r="L38" s="36">
        <v>1</v>
      </c>
      <c r="M38" s="58">
        <v>0.5</v>
      </c>
      <c r="N38" s="37">
        <v>2.5</v>
      </c>
      <c r="O38" s="83" t="s">
        <v>32</v>
      </c>
      <c r="P38" s="38" t="s">
        <v>32</v>
      </c>
      <c r="Q38" s="91" t="s">
        <v>32</v>
      </c>
      <c r="R38" s="38" t="s">
        <v>32</v>
      </c>
      <c r="S38" s="91" t="s">
        <v>32</v>
      </c>
      <c r="T38" s="90" t="s">
        <v>32</v>
      </c>
    </row>
    <row r="39" spans="1:20" s="71" customFormat="1" x14ac:dyDescent="0.25">
      <c r="A39" s="149"/>
      <c r="B39" s="72" t="s">
        <v>30</v>
      </c>
      <c r="C39" s="81">
        <f>IFERROR(SUM(C34:C38), "--")</f>
        <v>1</v>
      </c>
      <c r="D39" s="73">
        <f>IFERROR(SUM(D34:D38), "--")</f>
        <v>1</v>
      </c>
      <c r="E39" s="74">
        <f>IFERROR(D39/C39, "--")</f>
        <v>1</v>
      </c>
      <c r="F39" s="73">
        <f>IFERROR(SUM(F34:F38), "--")</f>
        <v>0</v>
      </c>
      <c r="G39" s="74">
        <f>IFERROR(F39/C39, "--")</f>
        <v>0</v>
      </c>
      <c r="H39" s="75" t="s">
        <v>32</v>
      </c>
      <c r="I39" s="81">
        <f>IFERROR(SUM(I34:I38), "--")</f>
        <v>10</v>
      </c>
      <c r="J39" s="73">
        <f>IFERROR(SUM(J34:J38), "--")</f>
        <v>8</v>
      </c>
      <c r="K39" s="74">
        <f>IFERROR(J39/I39, "--")</f>
        <v>0.8</v>
      </c>
      <c r="L39" s="73">
        <f>IFERROR(SUM(L34:L38), "--")</f>
        <v>4</v>
      </c>
      <c r="M39" s="74">
        <f>IFERROR(L39/I39, "--")</f>
        <v>0.4</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82" t="s">
        <v>56</v>
      </c>
      <c r="B40" s="7" t="s">
        <v>0</v>
      </c>
      <c r="C40" s="78">
        <v>39</v>
      </c>
      <c r="D40" s="33">
        <v>36</v>
      </c>
      <c r="E40" s="28">
        <v>0.92307692307692313</v>
      </c>
      <c r="F40" s="33">
        <v>32</v>
      </c>
      <c r="G40" s="28">
        <v>0.82051282051282048</v>
      </c>
      <c r="H40" s="34">
        <v>3</v>
      </c>
      <c r="I40" s="78">
        <v>140</v>
      </c>
      <c r="J40" s="33">
        <v>120</v>
      </c>
      <c r="K40" s="28">
        <v>0.8571428571428571</v>
      </c>
      <c r="L40" s="33">
        <v>104</v>
      </c>
      <c r="M40" s="28">
        <v>0.74285714285714288</v>
      </c>
      <c r="N40" s="34">
        <v>2.8916666666666666</v>
      </c>
      <c r="O40" s="115" t="s">
        <v>32</v>
      </c>
      <c r="P40" s="116" t="s">
        <v>32</v>
      </c>
      <c r="Q40" s="31" t="s">
        <v>32</v>
      </c>
      <c r="R40" s="116" t="s">
        <v>32</v>
      </c>
      <c r="S40" s="31" t="s">
        <v>32</v>
      </c>
      <c r="T40" s="117" t="s">
        <v>32</v>
      </c>
    </row>
    <row r="41" spans="1:20" x14ac:dyDescent="0.25">
      <c r="A41" s="183"/>
      <c r="B41" s="7" t="s">
        <v>1</v>
      </c>
      <c r="C41" s="78">
        <v>14</v>
      </c>
      <c r="D41" s="33">
        <v>12</v>
      </c>
      <c r="E41" s="28">
        <v>0.8571428571428571</v>
      </c>
      <c r="F41" s="33">
        <v>12</v>
      </c>
      <c r="G41" s="28">
        <v>0.8571428571428571</v>
      </c>
      <c r="H41" s="34">
        <v>3.3333333333333335</v>
      </c>
      <c r="I41" s="78">
        <v>174</v>
      </c>
      <c r="J41" s="33">
        <v>158</v>
      </c>
      <c r="K41" s="28">
        <v>0.90804597701149425</v>
      </c>
      <c r="L41" s="33">
        <v>141</v>
      </c>
      <c r="M41" s="28">
        <v>0.81034482758620685</v>
      </c>
      <c r="N41" s="34">
        <v>2.7515923566878979</v>
      </c>
      <c r="O41" s="115" t="s">
        <v>32</v>
      </c>
      <c r="P41" s="116" t="s">
        <v>32</v>
      </c>
      <c r="Q41" s="31" t="s">
        <v>32</v>
      </c>
      <c r="R41" s="116" t="s">
        <v>32</v>
      </c>
      <c r="S41" s="31" t="s">
        <v>32</v>
      </c>
      <c r="T41" s="117" t="s">
        <v>32</v>
      </c>
    </row>
    <row r="42" spans="1:20" x14ac:dyDescent="0.25">
      <c r="A42" s="183"/>
      <c r="B42" s="7" t="s">
        <v>2</v>
      </c>
      <c r="C42" s="78">
        <v>43</v>
      </c>
      <c r="D42" s="33">
        <v>43</v>
      </c>
      <c r="E42" s="28">
        <v>1</v>
      </c>
      <c r="F42" s="33">
        <v>41</v>
      </c>
      <c r="G42" s="28">
        <v>0.95348837209302328</v>
      </c>
      <c r="H42" s="34">
        <v>3.4523809523809526</v>
      </c>
      <c r="I42" s="78">
        <v>198</v>
      </c>
      <c r="J42" s="33">
        <v>181</v>
      </c>
      <c r="K42" s="28">
        <v>0.91414141414141414</v>
      </c>
      <c r="L42" s="33">
        <v>144</v>
      </c>
      <c r="M42" s="28">
        <v>0.72727272727272729</v>
      </c>
      <c r="N42" s="34">
        <v>2.5555555555555554</v>
      </c>
      <c r="O42" s="115" t="s">
        <v>32</v>
      </c>
      <c r="P42" s="116" t="s">
        <v>32</v>
      </c>
      <c r="Q42" s="31" t="s">
        <v>32</v>
      </c>
      <c r="R42" s="116" t="s">
        <v>32</v>
      </c>
      <c r="S42" s="31" t="s">
        <v>32</v>
      </c>
      <c r="T42" s="117" t="s">
        <v>32</v>
      </c>
    </row>
    <row r="43" spans="1:20" x14ac:dyDescent="0.25">
      <c r="A43" s="183"/>
      <c r="B43" s="7" t="s">
        <v>48</v>
      </c>
      <c r="C43" s="78">
        <v>64</v>
      </c>
      <c r="D43" s="33">
        <v>64</v>
      </c>
      <c r="E43" s="28">
        <v>1</v>
      </c>
      <c r="F43" s="33">
        <v>63</v>
      </c>
      <c r="G43" s="28">
        <v>0.984375</v>
      </c>
      <c r="H43" s="34">
        <v>3.737704918032787</v>
      </c>
      <c r="I43" s="78">
        <v>234</v>
      </c>
      <c r="J43" s="33">
        <v>202</v>
      </c>
      <c r="K43" s="28">
        <v>0.86324786324786329</v>
      </c>
      <c r="L43" s="33">
        <v>170</v>
      </c>
      <c r="M43" s="28">
        <v>0.72649572649572647</v>
      </c>
      <c r="N43" s="34">
        <v>2.8229166666666665</v>
      </c>
      <c r="O43" s="115" t="s">
        <v>32</v>
      </c>
      <c r="P43" s="116" t="s">
        <v>32</v>
      </c>
      <c r="Q43" s="31" t="s">
        <v>32</v>
      </c>
      <c r="R43" s="116" t="s">
        <v>32</v>
      </c>
      <c r="S43" s="31" t="s">
        <v>32</v>
      </c>
      <c r="T43" s="117" t="s">
        <v>32</v>
      </c>
    </row>
    <row r="44" spans="1:20" x14ac:dyDescent="0.25">
      <c r="A44" s="183"/>
      <c r="B44" s="7" t="s">
        <v>47</v>
      </c>
      <c r="C44" s="78">
        <v>100</v>
      </c>
      <c r="D44" s="33">
        <v>100</v>
      </c>
      <c r="E44" s="28">
        <v>1</v>
      </c>
      <c r="F44" s="33">
        <v>99</v>
      </c>
      <c r="G44" s="28">
        <v>0.99</v>
      </c>
      <c r="H44" s="34">
        <v>3.58</v>
      </c>
      <c r="I44" s="78">
        <v>265</v>
      </c>
      <c r="J44" s="33">
        <v>232</v>
      </c>
      <c r="K44" s="28">
        <v>0.87547169811320757</v>
      </c>
      <c r="L44" s="33">
        <v>210</v>
      </c>
      <c r="M44" s="28">
        <v>0.79245283018867929</v>
      </c>
      <c r="N44" s="34">
        <v>3.125</v>
      </c>
      <c r="O44" s="115" t="s">
        <v>32</v>
      </c>
      <c r="P44" s="116" t="s">
        <v>32</v>
      </c>
      <c r="Q44" s="31" t="s">
        <v>32</v>
      </c>
      <c r="R44" s="116" t="s">
        <v>32</v>
      </c>
      <c r="S44" s="31" t="s">
        <v>32</v>
      </c>
      <c r="T44" s="117" t="s">
        <v>32</v>
      </c>
    </row>
    <row r="45" spans="1:20" s="71" customFormat="1" x14ac:dyDescent="0.25">
      <c r="A45" s="184"/>
      <c r="B45" s="53" t="s">
        <v>30</v>
      </c>
      <c r="C45" s="79">
        <f>IFERROR(SUM(C40:C44), "--")</f>
        <v>260</v>
      </c>
      <c r="D45" s="67">
        <f>IFERROR(SUM(D40:D44), "--")</f>
        <v>255</v>
      </c>
      <c r="E45" s="68">
        <f>IFERROR(D45/C45, "--")</f>
        <v>0.98076923076923073</v>
      </c>
      <c r="F45" s="67">
        <f>IFERROR(SUM(F40:F44), "--")</f>
        <v>247</v>
      </c>
      <c r="G45" s="68">
        <f>IFERROR(F45/C45, "--")</f>
        <v>0.95</v>
      </c>
      <c r="H45" s="70" t="s">
        <v>32</v>
      </c>
      <c r="I45" s="79">
        <f>IFERROR(SUM(I40:I44), "--")</f>
        <v>1011</v>
      </c>
      <c r="J45" s="67">
        <f>IFERROR(SUM(J40:J44), "--")</f>
        <v>893</v>
      </c>
      <c r="K45" s="68">
        <f>IFERROR(J45/I45, "--")</f>
        <v>0.88328387734915925</v>
      </c>
      <c r="L45" s="67">
        <f>IFERROR(SUM(L40:L44), "--")</f>
        <v>769</v>
      </c>
      <c r="M45" s="68">
        <f>IFERROR(L45/I45, "--")</f>
        <v>0.76063303659742831</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4" t="s">
        <v>41</v>
      </c>
      <c r="B46" s="35" t="s">
        <v>0</v>
      </c>
      <c r="C46" s="83">
        <v>5</v>
      </c>
      <c r="D46" s="36">
        <v>5</v>
      </c>
      <c r="E46" s="58">
        <v>1</v>
      </c>
      <c r="F46" s="36">
        <v>4</v>
      </c>
      <c r="G46" s="58">
        <v>0.8</v>
      </c>
      <c r="H46" s="37">
        <v>2.8</v>
      </c>
      <c r="I46" s="83">
        <v>32</v>
      </c>
      <c r="J46" s="36">
        <v>30</v>
      </c>
      <c r="K46" s="58">
        <v>0.9375</v>
      </c>
      <c r="L46" s="36">
        <v>25</v>
      </c>
      <c r="M46" s="58">
        <v>0.78125</v>
      </c>
      <c r="N46" s="37">
        <v>2.8</v>
      </c>
      <c r="O46" s="83" t="s">
        <v>32</v>
      </c>
      <c r="P46" s="38" t="s">
        <v>32</v>
      </c>
      <c r="Q46" s="91" t="s">
        <v>32</v>
      </c>
      <c r="R46" s="38" t="s">
        <v>32</v>
      </c>
      <c r="S46" s="91" t="s">
        <v>32</v>
      </c>
      <c r="T46" s="90" t="s">
        <v>32</v>
      </c>
    </row>
    <row r="47" spans="1:20" x14ac:dyDescent="0.25">
      <c r="A47" s="155"/>
      <c r="B47" s="35" t="s">
        <v>1</v>
      </c>
      <c r="C47" s="80">
        <v>2</v>
      </c>
      <c r="D47" s="36">
        <v>2</v>
      </c>
      <c r="E47" s="58">
        <v>1</v>
      </c>
      <c r="F47" s="36">
        <v>2</v>
      </c>
      <c r="G47" s="58">
        <v>1</v>
      </c>
      <c r="H47" s="37">
        <v>3.5</v>
      </c>
      <c r="I47" s="80">
        <v>33</v>
      </c>
      <c r="J47" s="36">
        <v>25</v>
      </c>
      <c r="K47" s="58">
        <v>0.75757575757575757</v>
      </c>
      <c r="L47" s="36">
        <v>20</v>
      </c>
      <c r="M47" s="58">
        <v>0.60606060606060608</v>
      </c>
      <c r="N47" s="37">
        <v>2.6</v>
      </c>
      <c r="O47" s="83" t="s">
        <v>32</v>
      </c>
      <c r="P47" s="38" t="s">
        <v>32</v>
      </c>
      <c r="Q47" s="91" t="s">
        <v>32</v>
      </c>
      <c r="R47" s="38" t="s">
        <v>32</v>
      </c>
      <c r="S47" s="91" t="s">
        <v>32</v>
      </c>
      <c r="T47" s="90" t="s">
        <v>32</v>
      </c>
    </row>
    <row r="48" spans="1:20" x14ac:dyDescent="0.25">
      <c r="A48" s="155"/>
      <c r="B48" s="35" t="s">
        <v>2</v>
      </c>
      <c r="C48" s="80">
        <v>9</v>
      </c>
      <c r="D48" s="36">
        <v>9</v>
      </c>
      <c r="E48" s="58">
        <v>1</v>
      </c>
      <c r="F48" s="36">
        <v>8</v>
      </c>
      <c r="G48" s="58">
        <v>0.88888888888888884</v>
      </c>
      <c r="H48" s="37">
        <v>3.1111111111111112</v>
      </c>
      <c r="I48" s="80">
        <v>38</v>
      </c>
      <c r="J48" s="36">
        <v>34</v>
      </c>
      <c r="K48" s="58">
        <v>0.89473684210526316</v>
      </c>
      <c r="L48" s="36">
        <v>29</v>
      </c>
      <c r="M48" s="58">
        <v>0.76315789473684215</v>
      </c>
      <c r="N48" s="37">
        <v>2.6176470588235294</v>
      </c>
      <c r="O48" s="83" t="s">
        <v>32</v>
      </c>
      <c r="P48" s="38" t="s">
        <v>32</v>
      </c>
      <c r="Q48" s="91" t="s">
        <v>32</v>
      </c>
      <c r="R48" s="38" t="s">
        <v>32</v>
      </c>
      <c r="S48" s="91" t="s">
        <v>32</v>
      </c>
      <c r="T48" s="90" t="s">
        <v>32</v>
      </c>
    </row>
    <row r="49" spans="1:20" x14ac:dyDescent="0.25">
      <c r="A49" s="155"/>
      <c r="B49" s="35" t="s">
        <v>48</v>
      </c>
      <c r="C49" s="80">
        <v>13</v>
      </c>
      <c r="D49" s="36">
        <v>13</v>
      </c>
      <c r="E49" s="58">
        <v>1</v>
      </c>
      <c r="F49" s="36">
        <v>12</v>
      </c>
      <c r="G49" s="58">
        <v>0.92307692307692313</v>
      </c>
      <c r="H49" s="37">
        <v>3.5384615384615383</v>
      </c>
      <c r="I49" s="80">
        <v>28</v>
      </c>
      <c r="J49" s="36">
        <v>25</v>
      </c>
      <c r="K49" s="58">
        <v>0.8928571428571429</v>
      </c>
      <c r="L49" s="36">
        <v>22</v>
      </c>
      <c r="M49" s="58">
        <v>0.7857142857142857</v>
      </c>
      <c r="N49" s="37">
        <v>3</v>
      </c>
      <c r="O49" s="83" t="s">
        <v>32</v>
      </c>
      <c r="P49" s="38" t="s">
        <v>32</v>
      </c>
      <c r="Q49" s="91" t="s">
        <v>32</v>
      </c>
      <c r="R49" s="38" t="s">
        <v>32</v>
      </c>
      <c r="S49" s="91" t="s">
        <v>32</v>
      </c>
      <c r="T49" s="90" t="s">
        <v>32</v>
      </c>
    </row>
    <row r="50" spans="1:20" x14ac:dyDescent="0.25">
      <c r="A50" s="155"/>
      <c r="B50" s="35" t="s">
        <v>47</v>
      </c>
      <c r="C50" s="80">
        <v>13</v>
      </c>
      <c r="D50" s="36">
        <v>12</v>
      </c>
      <c r="E50" s="58">
        <v>0.92307692307692313</v>
      </c>
      <c r="F50" s="36">
        <v>11</v>
      </c>
      <c r="G50" s="58">
        <v>0.84615384615384615</v>
      </c>
      <c r="H50" s="37">
        <v>3.25</v>
      </c>
      <c r="I50" s="80">
        <v>45</v>
      </c>
      <c r="J50" s="36">
        <v>39</v>
      </c>
      <c r="K50" s="58">
        <v>0.8666666666666667</v>
      </c>
      <c r="L50" s="36">
        <v>36</v>
      </c>
      <c r="M50" s="58">
        <v>0.8</v>
      </c>
      <c r="N50" s="37">
        <v>3.2307692307692308</v>
      </c>
      <c r="O50" s="83" t="s">
        <v>32</v>
      </c>
      <c r="P50" s="38" t="s">
        <v>32</v>
      </c>
      <c r="Q50" s="91" t="s">
        <v>32</v>
      </c>
      <c r="R50" s="38" t="s">
        <v>32</v>
      </c>
      <c r="S50" s="91" t="s">
        <v>32</v>
      </c>
      <c r="T50" s="90" t="s">
        <v>32</v>
      </c>
    </row>
    <row r="51" spans="1:20" s="71" customFormat="1" x14ac:dyDescent="0.25">
      <c r="A51" s="156"/>
      <c r="B51" s="72" t="s">
        <v>30</v>
      </c>
      <c r="C51" s="81">
        <f>IFERROR(SUM(C46:C50), "--")</f>
        <v>42</v>
      </c>
      <c r="D51" s="73">
        <f>IFERROR(SUM(D46:D50), "--")</f>
        <v>41</v>
      </c>
      <c r="E51" s="74">
        <f>IFERROR(D51/C51, "--")</f>
        <v>0.97619047619047616</v>
      </c>
      <c r="F51" s="73">
        <f>IFERROR(SUM(F46:F50), "--")</f>
        <v>37</v>
      </c>
      <c r="G51" s="74">
        <f>IFERROR(F51/C51, "--")</f>
        <v>0.88095238095238093</v>
      </c>
      <c r="H51" s="75" t="s">
        <v>32</v>
      </c>
      <c r="I51" s="81">
        <f>IFERROR(SUM(I46:I50), "--")</f>
        <v>176</v>
      </c>
      <c r="J51" s="73">
        <f>IFERROR(SUM(J46:J50), "--")</f>
        <v>153</v>
      </c>
      <c r="K51" s="74">
        <f>IFERROR(J51/I51, "--")</f>
        <v>0.86931818181818177</v>
      </c>
      <c r="L51" s="73">
        <f>IFERROR(SUM(L46:L50), "--")</f>
        <v>132</v>
      </c>
      <c r="M51" s="74">
        <f>IFERROR(L51/I51, "--")</f>
        <v>0.75</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82" t="s">
        <v>42</v>
      </c>
      <c r="B52" s="76" t="s">
        <v>0</v>
      </c>
      <c r="C52" s="78">
        <v>3</v>
      </c>
      <c r="D52" s="33">
        <v>2</v>
      </c>
      <c r="E52" s="28">
        <v>0.66666666666666663</v>
      </c>
      <c r="F52" s="33">
        <v>2</v>
      </c>
      <c r="G52" s="28">
        <v>0.66666666666666663</v>
      </c>
      <c r="H52" s="34">
        <v>3.5</v>
      </c>
      <c r="I52" s="78">
        <v>3</v>
      </c>
      <c r="J52" s="33">
        <v>3</v>
      </c>
      <c r="K52" s="28">
        <v>1</v>
      </c>
      <c r="L52" s="33">
        <v>3</v>
      </c>
      <c r="M52" s="28">
        <v>1</v>
      </c>
      <c r="N52" s="34">
        <v>3.3333333333333335</v>
      </c>
      <c r="O52" s="115" t="s">
        <v>32</v>
      </c>
      <c r="P52" s="116" t="s">
        <v>32</v>
      </c>
      <c r="Q52" s="31" t="s">
        <v>32</v>
      </c>
      <c r="R52" s="116" t="s">
        <v>32</v>
      </c>
      <c r="S52" s="31" t="s">
        <v>32</v>
      </c>
      <c r="T52" s="117" t="s">
        <v>32</v>
      </c>
    </row>
    <row r="53" spans="1:20" x14ac:dyDescent="0.25">
      <c r="A53" s="183"/>
      <c r="B53" s="76" t="s">
        <v>1</v>
      </c>
      <c r="C53" s="78">
        <v>0</v>
      </c>
      <c r="D53" s="33">
        <v>0</v>
      </c>
      <c r="E53" s="31" t="s">
        <v>32</v>
      </c>
      <c r="F53" s="33">
        <v>0</v>
      </c>
      <c r="G53" s="31" t="s">
        <v>32</v>
      </c>
      <c r="H53" s="34" t="s">
        <v>32</v>
      </c>
      <c r="I53" s="78">
        <v>6</v>
      </c>
      <c r="J53" s="33">
        <v>6</v>
      </c>
      <c r="K53" s="28">
        <v>1</v>
      </c>
      <c r="L53" s="33">
        <v>4</v>
      </c>
      <c r="M53" s="28">
        <v>0.66666666666666663</v>
      </c>
      <c r="N53" s="34">
        <v>2.3333333333333335</v>
      </c>
      <c r="O53" s="115" t="s">
        <v>32</v>
      </c>
      <c r="P53" s="116" t="s">
        <v>32</v>
      </c>
      <c r="Q53" s="31" t="s">
        <v>32</v>
      </c>
      <c r="R53" s="116" t="s">
        <v>32</v>
      </c>
      <c r="S53" s="31" t="s">
        <v>32</v>
      </c>
      <c r="T53" s="117" t="s">
        <v>32</v>
      </c>
    </row>
    <row r="54" spans="1:20" x14ac:dyDescent="0.25">
      <c r="A54" s="183"/>
      <c r="B54" s="76" t="s">
        <v>2</v>
      </c>
      <c r="C54" s="78">
        <v>1</v>
      </c>
      <c r="D54" s="33">
        <v>1</v>
      </c>
      <c r="E54" s="28">
        <v>1</v>
      </c>
      <c r="F54" s="33">
        <v>1</v>
      </c>
      <c r="G54" s="28">
        <v>1</v>
      </c>
      <c r="H54" s="34">
        <v>4</v>
      </c>
      <c r="I54" s="78">
        <v>3</v>
      </c>
      <c r="J54" s="33">
        <v>3</v>
      </c>
      <c r="K54" s="28">
        <v>1</v>
      </c>
      <c r="L54" s="33">
        <v>3</v>
      </c>
      <c r="M54" s="28">
        <v>1</v>
      </c>
      <c r="N54" s="34">
        <v>3</v>
      </c>
      <c r="O54" s="115" t="s">
        <v>32</v>
      </c>
      <c r="P54" s="116" t="s">
        <v>32</v>
      </c>
      <c r="Q54" s="31" t="s">
        <v>32</v>
      </c>
      <c r="R54" s="116" t="s">
        <v>32</v>
      </c>
      <c r="S54" s="31" t="s">
        <v>32</v>
      </c>
      <c r="T54" s="117" t="s">
        <v>32</v>
      </c>
    </row>
    <row r="55" spans="1:20" x14ac:dyDescent="0.25">
      <c r="A55" s="183"/>
      <c r="B55" s="76" t="s">
        <v>48</v>
      </c>
      <c r="C55" s="78">
        <v>1</v>
      </c>
      <c r="D55" s="33">
        <v>1</v>
      </c>
      <c r="E55" s="28">
        <v>1</v>
      </c>
      <c r="F55" s="33">
        <v>1</v>
      </c>
      <c r="G55" s="28">
        <v>1</v>
      </c>
      <c r="H55" s="34">
        <v>4</v>
      </c>
      <c r="I55" s="78">
        <v>1</v>
      </c>
      <c r="J55" s="33">
        <v>0</v>
      </c>
      <c r="K55" s="28">
        <v>0</v>
      </c>
      <c r="L55" s="33">
        <v>0</v>
      </c>
      <c r="M55" s="28">
        <v>0</v>
      </c>
      <c r="N55" s="34" t="s">
        <v>32</v>
      </c>
      <c r="O55" s="115" t="s">
        <v>32</v>
      </c>
      <c r="P55" s="116" t="s">
        <v>32</v>
      </c>
      <c r="Q55" s="31" t="s">
        <v>32</v>
      </c>
      <c r="R55" s="116" t="s">
        <v>32</v>
      </c>
      <c r="S55" s="31" t="s">
        <v>32</v>
      </c>
      <c r="T55" s="117" t="s">
        <v>32</v>
      </c>
    </row>
    <row r="56" spans="1:20" x14ac:dyDescent="0.25">
      <c r="A56" s="183"/>
      <c r="B56" s="76" t="s">
        <v>47</v>
      </c>
      <c r="C56" s="78">
        <v>2</v>
      </c>
      <c r="D56" s="33">
        <v>2</v>
      </c>
      <c r="E56" s="28">
        <v>1</v>
      </c>
      <c r="F56" s="33">
        <v>2</v>
      </c>
      <c r="G56" s="28">
        <v>1</v>
      </c>
      <c r="H56" s="34">
        <v>3.5</v>
      </c>
      <c r="I56" s="78">
        <v>4</v>
      </c>
      <c r="J56" s="33">
        <v>3</v>
      </c>
      <c r="K56" s="28">
        <v>0.75</v>
      </c>
      <c r="L56" s="33">
        <v>3</v>
      </c>
      <c r="M56" s="28">
        <v>0.75</v>
      </c>
      <c r="N56" s="34">
        <v>3.6666666666666665</v>
      </c>
      <c r="O56" s="115" t="s">
        <v>32</v>
      </c>
      <c r="P56" s="116" t="s">
        <v>32</v>
      </c>
      <c r="Q56" s="31" t="s">
        <v>32</v>
      </c>
      <c r="R56" s="116" t="s">
        <v>32</v>
      </c>
      <c r="S56" s="31" t="s">
        <v>32</v>
      </c>
      <c r="T56" s="117" t="s">
        <v>32</v>
      </c>
    </row>
    <row r="57" spans="1:20" s="71" customFormat="1" x14ac:dyDescent="0.25">
      <c r="A57" s="184"/>
      <c r="B57" s="77" t="s">
        <v>30</v>
      </c>
      <c r="C57" s="82">
        <f>IFERROR(SUM(C52:C56), "--")</f>
        <v>7</v>
      </c>
      <c r="D57" s="77">
        <f>IFERROR(SUM(D52:D56), "--")</f>
        <v>6</v>
      </c>
      <c r="E57" s="68">
        <f>IFERROR(D57/C57, "--")</f>
        <v>0.8571428571428571</v>
      </c>
      <c r="F57" s="77">
        <f>IFERROR(SUM(F52:F56), "--")</f>
        <v>6</v>
      </c>
      <c r="G57" s="68">
        <f>IFERROR(F57/C57, "--")</f>
        <v>0.8571428571428571</v>
      </c>
      <c r="H57" s="70" t="s">
        <v>32</v>
      </c>
      <c r="I57" s="79">
        <f>IFERROR(SUM(I52:I56), "--")</f>
        <v>17</v>
      </c>
      <c r="J57" s="67">
        <f>IFERROR(SUM(J52:J56), "--")</f>
        <v>15</v>
      </c>
      <c r="K57" s="68">
        <f>IFERROR(J57/I57, "--")</f>
        <v>0.88235294117647056</v>
      </c>
      <c r="L57" s="67">
        <f>IFERROR(SUM(L52:L56), "--")</f>
        <v>13</v>
      </c>
      <c r="M57" s="68">
        <f>IFERROR(L57/I57, "--")</f>
        <v>0.76470588235294112</v>
      </c>
      <c r="N57" s="70" t="s">
        <v>32</v>
      </c>
      <c r="O57" s="79">
        <f>IFERROR(SUM(O52:O56), "--")</f>
        <v>0</v>
      </c>
      <c r="P57" s="67">
        <f>IFERROR(SUM(P52:P56), "--")</f>
        <v>0</v>
      </c>
      <c r="Q57" s="68" t="str">
        <f>IFERROR(P57/O57, "--")</f>
        <v>--</v>
      </c>
      <c r="R57" s="67">
        <f>IFERROR(SUM(R52:R56), "--")</f>
        <v>0</v>
      </c>
      <c r="S57" s="68" t="str">
        <f>IFERROR(R57/O57, "--")</f>
        <v>--</v>
      </c>
      <c r="T57" s="70"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6" t="s">
        <v>103</v>
      </c>
      <c r="B1" s="137"/>
      <c r="C1" s="137"/>
      <c r="D1" s="137"/>
      <c r="E1" s="137"/>
      <c r="F1" s="137"/>
      <c r="G1" s="137"/>
      <c r="H1" s="137"/>
      <c r="I1" s="137"/>
      <c r="J1" s="137"/>
      <c r="K1" s="137"/>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9</v>
      </c>
      <c r="C3" s="44">
        <v>1161.9999299999999</v>
      </c>
      <c r="D3" s="45">
        <v>663.99995999999999</v>
      </c>
      <c r="E3" s="44">
        <v>38.733331</v>
      </c>
      <c r="F3" s="44">
        <v>1.75</v>
      </c>
      <c r="G3" s="46">
        <v>1.35</v>
      </c>
      <c r="H3" s="45">
        <v>22.133331999999999</v>
      </c>
      <c r="I3" s="43">
        <v>385</v>
      </c>
      <c r="J3" s="43">
        <v>488</v>
      </c>
      <c r="K3" s="47">
        <v>0.78893442622950816</v>
      </c>
    </row>
    <row r="4" spans="1:11" x14ac:dyDescent="0.25">
      <c r="A4" s="21" t="s">
        <v>1</v>
      </c>
      <c r="B4" s="43">
        <v>14</v>
      </c>
      <c r="C4" s="44">
        <v>1514.238672</v>
      </c>
      <c r="D4" s="45">
        <v>567.83240409494897</v>
      </c>
      <c r="E4" s="44">
        <v>50.474622400000001</v>
      </c>
      <c r="F4" s="44">
        <v>2.6666999999999996</v>
      </c>
      <c r="G4" s="46">
        <v>1.5721999999999996</v>
      </c>
      <c r="H4" s="45">
        <v>18.927746803164965</v>
      </c>
      <c r="I4" s="43">
        <v>515</v>
      </c>
      <c r="J4" s="43">
        <v>794</v>
      </c>
      <c r="K4" s="47">
        <v>0.6486146095717884</v>
      </c>
    </row>
    <row r="5" spans="1:11" x14ac:dyDescent="0.25">
      <c r="A5" s="21" t="s">
        <v>2</v>
      </c>
      <c r="B5" s="43">
        <v>19</v>
      </c>
      <c r="C5" s="44">
        <v>1936.0319940000002</v>
      </c>
      <c r="D5" s="45">
        <v>525.61003257859591</v>
      </c>
      <c r="E5" s="44">
        <v>64.534399800000003</v>
      </c>
      <c r="F5" s="44">
        <v>3.6833999999999998</v>
      </c>
      <c r="G5" s="46">
        <v>2.0167000000000002</v>
      </c>
      <c r="H5" s="45">
        <v>17.520334419286531</v>
      </c>
      <c r="I5" s="43">
        <v>644</v>
      </c>
      <c r="J5" s="43">
        <v>1056</v>
      </c>
      <c r="K5" s="47">
        <v>0.60984848484848486</v>
      </c>
    </row>
    <row r="6" spans="1:11" x14ac:dyDescent="0.25">
      <c r="A6" s="21" t="s">
        <v>48</v>
      </c>
      <c r="B6" s="43">
        <v>18</v>
      </c>
      <c r="C6" s="44">
        <v>2109.4833150000004</v>
      </c>
      <c r="D6" s="48">
        <v>534.04640886075947</v>
      </c>
      <c r="E6" s="46">
        <v>70.316110500000008</v>
      </c>
      <c r="F6" s="46">
        <v>3.95</v>
      </c>
      <c r="G6" s="46">
        <v>3.1646000000000001</v>
      </c>
      <c r="H6" s="48">
        <v>17.801546962025316</v>
      </c>
      <c r="I6" s="43">
        <v>661</v>
      </c>
      <c r="J6" s="43">
        <v>954</v>
      </c>
      <c r="K6" s="47">
        <v>0.69287211740041932</v>
      </c>
    </row>
    <row r="7" spans="1:11" x14ac:dyDescent="0.25">
      <c r="A7" s="21" t="s">
        <v>47</v>
      </c>
      <c r="B7" s="43">
        <v>21</v>
      </c>
      <c r="C7" s="44">
        <v>2437.4994959999999</v>
      </c>
      <c r="D7" s="45">
        <v>594.51207219512185</v>
      </c>
      <c r="E7" s="44">
        <v>81.249983200000003</v>
      </c>
      <c r="F7" s="44">
        <v>4.1000000000000005</v>
      </c>
      <c r="G7" s="46">
        <v>3.4703000000000004</v>
      </c>
      <c r="H7" s="45">
        <v>19.817069073170728</v>
      </c>
      <c r="I7" s="43">
        <v>774</v>
      </c>
      <c r="J7" s="43">
        <v>1143</v>
      </c>
      <c r="K7" s="47">
        <v>0.67716535433070868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2019-11-22T18:12:24Z</dcterms:modified>
</cp:coreProperties>
</file>